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-120" yWindow="-120" windowWidth="20730" windowHeight="1104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709" i="1" l="1"/>
  <c r="F708" i="1"/>
  <c r="F707" i="1"/>
  <c r="F706" i="1"/>
  <c r="F705" i="1"/>
  <c r="F704" i="1"/>
  <c r="F703" i="1"/>
  <c r="F702" i="1"/>
  <c r="F701" i="1"/>
  <c r="F700" i="1"/>
  <c r="F699" i="1"/>
  <c r="F698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C648" i="1"/>
  <c r="C625" i="1"/>
  <c r="C655" i="1" s="1"/>
  <c r="C606" i="1"/>
  <c r="C598" i="1"/>
  <c r="C611" i="1" s="1"/>
  <c r="D574" i="1"/>
  <c r="C574" i="1"/>
  <c r="D572" i="1"/>
  <c r="D571" i="1" s="1"/>
  <c r="C572" i="1"/>
  <c r="C571" i="1" s="1"/>
  <c r="D569" i="1"/>
  <c r="D568" i="1" s="1"/>
  <c r="C569" i="1"/>
  <c r="C568" i="1" s="1"/>
  <c r="D563" i="1"/>
  <c r="D562" i="1" s="1"/>
  <c r="C563" i="1"/>
  <c r="C562" i="1" s="1"/>
  <c r="D556" i="1"/>
  <c r="C556" i="1"/>
  <c r="D554" i="1"/>
  <c r="D553" i="1" s="1"/>
  <c r="C554" i="1"/>
  <c r="C553" i="1" s="1"/>
  <c r="D544" i="1"/>
  <c r="C544" i="1"/>
  <c r="D538" i="1"/>
  <c r="C538" i="1"/>
  <c r="D535" i="1"/>
  <c r="C535" i="1"/>
  <c r="D526" i="1"/>
  <c r="C526" i="1"/>
  <c r="D522" i="1"/>
  <c r="C522" i="1"/>
  <c r="D520" i="1"/>
  <c r="C520" i="1"/>
  <c r="D518" i="1"/>
  <c r="C518" i="1"/>
  <c r="D516" i="1"/>
  <c r="C516" i="1"/>
  <c r="D514" i="1"/>
  <c r="C514" i="1"/>
  <c r="D511" i="1"/>
  <c r="C511" i="1"/>
  <c r="D499" i="1"/>
  <c r="C499" i="1"/>
  <c r="D490" i="1"/>
  <c r="C490" i="1"/>
  <c r="D482" i="1"/>
  <c r="C482" i="1"/>
  <c r="D477" i="1"/>
  <c r="C477" i="1"/>
  <c r="C453" i="1"/>
  <c r="C449" i="1"/>
  <c r="C444" i="1"/>
  <c r="D100" i="60"/>
  <c r="D99" i="60"/>
  <c r="C420" i="1"/>
  <c r="C419" i="1" s="1"/>
  <c r="C409" i="1"/>
  <c r="C403" i="1"/>
  <c r="C400" i="1"/>
  <c r="C391" i="1"/>
  <c r="C387" i="1"/>
  <c r="C385" i="1"/>
  <c r="C382" i="1"/>
  <c r="C379" i="1"/>
  <c r="C376" i="1"/>
  <c r="C372" i="1"/>
  <c r="C369" i="1"/>
  <c r="C366" i="1"/>
  <c r="C362" i="1"/>
  <c r="C356" i="1"/>
  <c r="C354" i="1"/>
  <c r="C351" i="1"/>
  <c r="C347" i="1"/>
  <c r="C342" i="1"/>
  <c r="C339" i="1"/>
  <c r="C336" i="1"/>
  <c r="C333" i="1"/>
  <c r="C322" i="1"/>
  <c r="C312" i="1"/>
  <c r="C305" i="1"/>
  <c r="C292" i="1"/>
  <c r="C290" i="1"/>
  <c r="C288" i="1"/>
  <c r="C282" i="1"/>
  <c r="C279" i="1"/>
  <c r="C270" i="1"/>
  <c r="C264" i="1"/>
  <c r="C251" i="1"/>
  <c r="C242" i="1"/>
  <c r="C239" i="1"/>
  <c r="C233" i="1"/>
  <c r="C230" i="1"/>
  <c r="C224" i="1"/>
  <c r="C214" i="1"/>
  <c r="C195" i="1"/>
  <c r="C183" i="1"/>
  <c r="C176" i="1"/>
  <c r="D172" i="1"/>
  <c r="D171" i="1"/>
  <c r="D170" i="1"/>
  <c r="G169" i="1"/>
  <c r="F169" i="1"/>
  <c r="E169" i="1"/>
  <c r="C169" i="1"/>
  <c r="D168" i="1"/>
  <c r="D167" i="1"/>
  <c r="D166" i="1"/>
  <c r="D165" i="1"/>
  <c r="D164" i="1"/>
  <c r="D163" i="1"/>
  <c r="D162" i="1"/>
  <c r="D161" i="1"/>
  <c r="D160" i="1"/>
  <c r="G159" i="1"/>
  <c r="F159" i="1"/>
  <c r="E159" i="1"/>
  <c r="C159" i="1"/>
  <c r="C152" i="1"/>
  <c r="C145" i="1"/>
  <c r="C139" i="1"/>
  <c r="E129" i="1"/>
  <c r="D129" i="1"/>
  <c r="C129" i="1"/>
  <c r="E123" i="1"/>
  <c r="D123" i="1"/>
  <c r="C123" i="1"/>
  <c r="E111" i="1"/>
  <c r="D111" i="1"/>
  <c r="C111" i="1"/>
  <c r="E103" i="1"/>
  <c r="D103" i="1"/>
  <c r="C103" i="1"/>
  <c r="C90" i="1"/>
  <c r="C81" i="1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7" i="64"/>
  <c r="C30" i="64"/>
  <c r="C7" i="64"/>
  <c r="C20" i="63"/>
  <c r="C15" i="63"/>
  <c r="C7" i="63"/>
  <c r="D122" i="62"/>
  <c r="C122" i="62"/>
  <c r="D112" i="62"/>
  <c r="C112" i="62"/>
  <c r="D110" i="62"/>
  <c r="C110" i="62"/>
  <c r="D109" i="62"/>
  <c r="C109" i="62"/>
  <c r="D107" i="62"/>
  <c r="C107" i="62"/>
  <c r="D106" i="62"/>
  <c r="C106" i="62"/>
  <c r="D101" i="62"/>
  <c r="C101" i="62"/>
  <c r="D100" i="62"/>
  <c r="C100" i="62"/>
  <c r="D94" i="62"/>
  <c r="C94" i="62"/>
  <c r="D92" i="62"/>
  <c r="C92" i="62"/>
  <c r="D91" i="62"/>
  <c r="C91" i="62"/>
  <c r="D82" i="62"/>
  <c r="C82" i="62"/>
  <c r="D76" i="62"/>
  <c r="C76" i="62"/>
  <c r="D73" i="62"/>
  <c r="C73" i="62"/>
  <c r="D64" i="62"/>
  <c r="C64" i="62"/>
  <c r="D63" i="62"/>
  <c r="C63" i="62"/>
  <c r="D60" i="62"/>
  <c r="C60" i="62"/>
  <c r="D58" i="62"/>
  <c r="C58" i="62"/>
  <c r="D56" i="62"/>
  <c r="C56" i="62"/>
  <c r="D54" i="62"/>
  <c r="C54" i="62"/>
  <c r="D52" i="62"/>
  <c r="C52" i="62"/>
  <c r="D51" i="62"/>
  <c r="C51" i="62"/>
  <c r="D49" i="62"/>
  <c r="C49" i="62"/>
  <c r="D48" i="62"/>
  <c r="C48" i="62"/>
  <c r="D43" i="62"/>
  <c r="C43" i="62"/>
  <c r="D37" i="62"/>
  <c r="C37" i="62"/>
  <c r="D28" i="62"/>
  <c r="C28" i="62"/>
  <c r="D20" i="62"/>
  <c r="C20" i="62"/>
  <c r="D15" i="62"/>
  <c r="C15" i="62"/>
  <c r="C25" i="61"/>
  <c r="C21" i="61"/>
  <c r="C16" i="61"/>
  <c r="D216" i="60"/>
  <c r="D215" i="60"/>
  <c r="C215" i="60"/>
  <c r="D214" i="60"/>
  <c r="C214" i="60"/>
  <c r="D213" i="60"/>
  <c r="D212" i="60"/>
  <c r="D211" i="60"/>
  <c r="D210" i="60"/>
  <c r="D209" i="60"/>
  <c r="D208" i="60"/>
  <c r="D207" i="60"/>
  <c r="D206" i="60"/>
  <c r="D205" i="60"/>
  <c r="D204" i="60"/>
  <c r="C204" i="60"/>
  <c r="D203" i="60"/>
  <c r="D202" i="60"/>
  <c r="D201" i="60"/>
  <c r="D200" i="60"/>
  <c r="D199" i="60"/>
  <c r="D198" i="60"/>
  <c r="C198" i="60"/>
  <c r="D197" i="60"/>
  <c r="D196" i="60"/>
  <c r="D195" i="60"/>
  <c r="C195" i="60"/>
  <c r="D194" i="60"/>
  <c r="D193" i="60"/>
  <c r="D192" i="60"/>
  <c r="D191" i="60"/>
  <c r="D190" i="60"/>
  <c r="D189" i="60"/>
  <c r="D188" i="60"/>
  <c r="D187" i="60"/>
  <c r="D186" i="60"/>
  <c r="C186" i="60"/>
  <c r="D185" i="60"/>
  <c r="C185" i="60"/>
  <c r="D184" i="60"/>
  <c r="D183" i="60"/>
  <c r="D182" i="60"/>
  <c r="C182" i="60"/>
  <c r="D181" i="60"/>
  <c r="D180" i="60"/>
  <c r="C180" i="60"/>
  <c r="D179" i="60"/>
  <c r="D178" i="60"/>
  <c r="D177" i="60"/>
  <c r="C177" i="60"/>
  <c r="D176" i="60"/>
  <c r="D175" i="60"/>
  <c r="D174" i="60"/>
  <c r="C174" i="60"/>
  <c r="D173" i="60"/>
  <c r="D172" i="60"/>
  <c r="D171" i="60"/>
  <c r="C171" i="60"/>
  <c r="D170" i="60"/>
  <c r="C170" i="60"/>
  <c r="D169" i="60"/>
  <c r="D168" i="60"/>
  <c r="D167" i="60"/>
  <c r="C167" i="60"/>
  <c r="D166" i="60"/>
  <c r="D165" i="60"/>
  <c r="D164" i="60"/>
  <c r="C164" i="60"/>
  <c r="D163" i="60"/>
  <c r="D162" i="60"/>
  <c r="D161" i="60"/>
  <c r="C161" i="60"/>
  <c r="D160" i="60"/>
  <c r="C160" i="60"/>
  <c r="D159" i="60"/>
  <c r="D158" i="60"/>
  <c r="D157" i="60"/>
  <c r="C157" i="60"/>
  <c r="D156" i="60"/>
  <c r="D155" i="60"/>
  <c r="D154" i="60"/>
  <c r="D153" i="60"/>
  <c r="D152" i="60"/>
  <c r="D151" i="60"/>
  <c r="C151" i="60"/>
  <c r="D150" i="60"/>
  <c r="D149" i="60"/>
  <c r="C149" i="60"/>
  <c r="D148" i="60"/>
  <c r="D147" i="60"/>
  <c r="D146" i="60"/>
  <c r="C146" i="60"/>
  <c r="D145" i="60"/>
  <c r="D144" i="60"/>
  <c r="D143" i="60"/>
  <c r="D142" i="60"/>
  <c r="C142" i="60"/>
  <c r="D141" i="60"/>
  <c r="D140" i="60"/>
  <c r="D139" i="60"/>
  <c r="D138" i="60"/>
  <c r="D137" i="60"/>
  <c r="C137" i="60"/>
  <c r="D136" i="60"/>
  <c r="D135" i="60"/>
  <c r="D134" i="60"/>
  <c r="C134" i="60"/>
  <c r="D133" i="60"/>
  <c r="D132" i="60"/>
  <c r="D131" i="60"/>
  <c r="C131" i="60"/>
  <c r="D130" i="60"/>
  <c r="D129" i="60"/>
  <c r="D128" i="60"/>
  <c r="C128" i="60"/>
  <c r="D127" i="60"/>
  <c r="C127" i="60"/>
  <c r="D126" i="60"/>
  <c r="D125" i="60"/>
  <c r="D124" i="60"/>
  <c r="D123" i="60"/>
  <c r="D122" i="60"/>
  <c r="D121" i="60"/>
  <c r="D120" i="60"/>
  <c r="D119" i="60"/>
  <c r="D118" i="60"/>
  <c r="D117" i="60"/>
  <c r="C117" i="60"/>
  <c r="D116" i="60"/>
  <c r="D115" i="60"/>
  <c r="D114" i="60"/>
  <c r="D113" i="60"/>
  <c r="D112" i="60"/>
  <c r="D111" i="60"/>
  <c r="D110" i="60"/>
  <c r="D109" i="60"/>
  <c r="D108" i="60"/>
  <c r="D107" i="60"/>
  <c r="C107" i="60"/>
  <c r="D106" i="60"/>
  <c r="D105" i="60"/>
  <c r="D104" i="60"/>
  <c r="D103" i="60"/>
  <c r="D102" i="60"/>
  <c r="D101" i="60"/>
  <c r="C100" i="60"/>
  <c r="C99" i="60"/>
  <c r="C98" i="60"/>
  <c r="C87" i="60"/>
  <c r="C85" i="60"/>
  <c r="C83" i="60"/>
  <c r="C77" i="60"/>
  <c r="C74" i="60"/>
  <c r="C73" i="60"/>
  <c r="C65" i="60"/>
  <c r="C59" i="60"/>
  <c r="C58" i="60"/>
  <c r="C46" i="60"/>
  <c r="C37" i="60"/>
  <c r="C34" i="60"/>
  <c r="C28" i="60"/>
  <c r="C25" i="60"/>
  <c r="C19" i="60"/>
  <c r="C9" i="60"/>
  <c r="C8" i="60"/>
  <c r="C146" i="59"/>
  <c r="C134" i="59"/>
  <c r="C127" i="59"/>
  <c r="D123" i="59"/>
  <c r="D122" i="59"/>
  <c r="D121" i="59"/>
  <c r="G120" i="59"/>
  <c r="F120" i="59"/>
  <c r="E120" i="59"/>
  <c r="D120" i="59"/>
  <c r="C120" i="59"/>
  <c r="D119" i="59"/>
  <c r="D118" i="59"/>
  <c r="D117" i="59"/>
  <c r="D116" i="59"/>
  <c r="D115" i="59"/>
  <c r="D114" i="59"/>
  <c r="D113" i="59"/>
  <c r="D112" i="59"/>
  <c r="D111" i="59"/>
  <c r="G110" i="59"/>
  <c r="F110" i="59"/>
  <c r="E110" i="59"/>
  <c r="D110" i="59"/>
  <c r="C110" i="59"/>
  <c r="C103" i="59"/>
  <c r="C96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C32" i="59"/>
  <c r="D525" i="1" l="1"/>
  <c r="C525" i="1"/>
  <c r="C505" i="1"/>
  <c r="D505" i="1"/>
  <c r="D513" i="1"/>
  <c r="C513" i="1"/>
  <c r="C375" i="1"/>
  <c r="C304" i="1"/>
  <c r="C263" i="1"/>
  <c r="C278" i="1"/>
  <c r="D169" i="1"/>
  <c r="C332" i="1"/>
  <c r="D159" i="1"/>
  <c r="C213" i="1"/>
  <c r="C390" i="1"/>
  <c r="C365" i="1"/>
  <c r="C510" i="1" l="1"/>
  <c r="C584" i="1" s="1"/>
  <c r="D510" i="1"/>
  <c r="D584" i="1" s="1"/>
  <c r="C303" i="1"/>
  <c r="D304" i="1" s="1"/>
  <c r="D332" i="1" l="1"/>
  <c r="D313" i="1"/>
  <c r="D321" i="1"/>
  <c r="D329" i="1"/>
  <c r="D337" i="1"/>
  <c r="D345" i="1"/>
  <c r="D353" i="1"/>
  <c r="D361" i="1"/>
  <c r="D377" i="1"/>
  <c r="D393" i="1"/>
  <c r="D401" i="1"/>
  <c r="D417" i="1"/>
  <c r="D306" i="1"/>
  <c r="D314" i="1"/>
  <c r="D330" i="1"/>
  <c r="D338" i="1"/>
  <c r="D346" i="1"/>
  <c r="D370" i="1"/>
  <c r="D378" i="1"/>
  <c r="D386" i="1"/>
  <c r="D394" i="1"/>
  <c r="D402" i="1"/>
  <c r="D410" i="1"/>
  <c r="D418" i="1"/>
  <c r="D317" i="1"/>
  <c r="D349" i="1"/>
  <c r="D389" i="1"/>
  <c r="D405" i="1"/>
  <c r="D421" i="1"/>
  <c r="D318" i="1"/>
  <c r="D334" i="1"/>
  <c r="D350" i="1"/>
  <c r="D366" i="1"/>
  <c r="D398" i="1"/>
  <c r="D414" i="1"/>
  <c r="D319" i="1"/>
  <c r="D335" i="1"/>
  <c r="D351" i="1"/>
  <c r="D367" i="1"/>
  <c r="D383" i="1"/>
  <c r="D399" i="1"/>
  <c r="D415" i="1"/>
  <c r="D320" i="1"/>
  <c r="D328" i="1"/>
  <c r="D336" i="1"/>
  <c r="D344" i="1"/>
  <c r="D352" i="1"/>
  <c r="D360" i="1"/>
  <c r="D368" i="1"/>
  <c r="D376" i="1"/>
  <c r="D384" i="1"/>
  <c r="D392" i="1"/>
  <c r="D400" i="1"/>
  <c r="D408" i="1"/>
  <c r="D416" i="1"/>
  <c r="D307" i="1"/>
  <c r="D315" i="1"/>
  <c r="D323" i="1"/>
  <c r="D331" i="1"/>
  <c r="D355" i="1"/>
  <c r="D363" i="1"/>
  <c r="D371" i="1"/>
  <c r="D395" i="1"/>
  <c r="D411" i="1"/>
  <c r="D308" i="1"/>
  <c r="D316" i="1"/>
  <c r="D324" i="1"/>
  <c r="D340" i="1"/>
  <c r="D348" i="1"/>
  <c r="D364" i="1"/>
  <c r="D372" i="1"/>
  <c r="D380" i="1"/>
  <c r="D388" i="1"/>
  <c r="D396" i="1"/>
  <c r="D404" i="1"/>
  <c r="D412" i="1"/>
  <c r="D420" i="1"/>
  <c r="D309" i="1"/>
  <c r="D325" i="1"/>
  <c r="D341" i="1"/>
  <c r="D357" i="1"/>
  <c r="D373" i="1"/>
  <c r="D381" i="1"/>
  <c r="D397" i="1"/>
  <c r="D413" i="1"/>
  <c r="D310" i="1"/>
  <c r="D326" i="1"/>
  <c r="D342" i="1"/>
  <c r="D358" i="1"/>
  <c r="D374" i="1"/>
  <c r="D406" i="1"/>
  <c r="D311" i="1"/>
  <c r="D327" i="1"/>
  <c r="D343" i="1"/>
  <c r="D359" i="1"/>
  <c r="D391" i="1"/>
  <c r="D407" i="1"/>
  <c r="D347" i="1"/>
  <c r="D387" i="1"/>
  <c r="D369" i="1"/>
  <c r="D305" i="1"/>
  <c r="D403" i="1"/>
  <c r="D419" i="1"/>
  <c r="D409" i="1"/>
  <c r="D312" i="1"/>
  <c r="D379" i="1"/>
  <c r="D322" i="1"/>
  <c r="D354" i="1"/>
  <c r="D385" i="1"/>
  <c r="D382" i="1"/>
  <c r="D333" i="1"/>
  <c r="D356" i="1"/>
  <c r="D362" i="1"/>
  <c r="D339" i="1"/>
  <c r="D375" i="1"/>
  <c r="D390" i="1"/>
  <c r="D365" i="1"/>
</calcChain>
</file>

<file path=xl/comments1.xml><?xml version="1.0" encoding="utf-8"?>
<comments xmlns="http://schemas.openxmlformats.org/spreadsheetml/2006/main">
  <authors>
    <author>Cecilia Figueroa Ramirez</author>
  </authors>
  <commentList>
    <comment ref="B573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<sst xmlns="http://schemas.openxmlformats.org/spreadsheetml/2006/main" count="1676" uniqueCount="664">
  <si>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</si>
  <si>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</si>
  <si>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</si>
  <si>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</si>
  <si>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</si>
  <si>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</si>
  <si>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</si>
  <si>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</si>
  <si>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</si>
  <si>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</si>
  <si>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</si>
  <si>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</si>
  <si>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</si>
  <si>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</si>
  <si>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</si>
  <si>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</si>
  <si>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</si>
  <si>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</si>
  <si>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</si>
  <si>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</si>
  <si>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</si>
  <si>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</si>
  <si>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</si>
  <si>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</si>
  <si>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</si>
  <si>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</si>
  <si>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</si>
  <si>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</si>
  <si>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</si>
  <si>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</si>
  <si>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</si>
  <si>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</si>
  <si>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</si>
  <si>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</si>
  <si>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</si>
  <si>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</si>
  <si>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</si>
  <si>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</si>
  <si>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</si>
  <si>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</si>
  <si>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</si>
  <si>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</si>
  <si>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</si>
  <si>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</si>
  <si>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</si>
  <si>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</si>
  <si>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</si>
  <si>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</si>
  <si>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</si>
  <si>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</si>
  <si>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</si>
  <si>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</si>
  <si>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</si>
  <si>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</si>
  <si>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</si>
  <si>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</si>
  <si>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</si>
  <si>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</si>
  <si>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</si>
  <si>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</si>
  <si>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</si>
  <si>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</si>
  <si>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</si>
  <si>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</si>
  <si>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</si>
  <si>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</si>
  <si>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</si>
  <si>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</si>
  <si>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</si>
  <si>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</si>
  <si>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</si>
  <si>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</si>
  <si>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</si>
  <si>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</si>
  <si>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</si>
  <si>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</si>
  <si>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</si>
  <si>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</si>
  <si>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</si>
  <si>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</si>
  <si>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</si>
  <si>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</si>
  <si>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</si>
  <si>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</si>
  <si>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</si>
  <si>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</si>
  <si>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</si>
  <si>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</si>
  <si>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</si>
  <si>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</si>
  <si>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</si>
  <si>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</si>
  <si>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</si>
  <si>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</si>
  <si>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</si>
  <si>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</si>
  <si>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</si>
  <si>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</si>
  <si>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</si>
  <si>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</si>
  <si>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</si>
  <si>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</si>
  <si>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</si>
  <si>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</si>
  <si>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</si>
  <si>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</si>
  <si>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</si>
  <si>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</si>
  <si>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</si>
  <si>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</si>
  <si>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</si>
  <si>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</si>
  <si>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</si>
  <si>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</si>
  <si>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</si>
  <si>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</si>
  <si>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</si>
  <si>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</si>
  <si>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</si>
  <si>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</si>
  <si>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</si>
  <si>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</si>
  <si>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</si>
  <si>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</si>
  <si>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</si>
  <si>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</si>
  <si>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</si>
  <si>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</si>
  <si>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</si>
  <si>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</si>
  <si>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</si>
  <si>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</si>
  <si>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</si>
  <si>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</si>
  <si>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</si>
  <si>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</si>
  <si>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</si>
  <si>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</si>
  <si>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</si>
  <si>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</si>
  <si>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</si>
  <si>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</si>
  <si>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</si>
  <si>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</si>
  <si>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</si>
  <si>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</si>
  <si>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</si>
  <si>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</si>
  <si>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</si>
  <si>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</si>
  <si>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</si>
  <si>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</si>
  <si>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</si>
  <si>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</si>
  <si>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</si>
  <si>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</si>
  <si>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</si>
  <si>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</si>
  <si>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</si>
  <si>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</si>
  <si>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</si>
  <si>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</si>
  <si>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</si>
  <si>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</si>
  <si>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</si>
  <si>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</si>
  <si>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</si>
  <si>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</si>
  <si>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</si>
  <si>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</si>
  <si>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</si>
  <si>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</si>
  <si>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</si>
  <si>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</si>
  <si>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</si>
  <si>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</si>
  <si>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</si>
  <si>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</si>
  <si>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</si>
  <si>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</si>
  <si>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</si>
  <si>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</si>
  <si>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</si>
  <si>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</si>
  <si>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</si>
  <si>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</si>
  <si>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</si>
  <si>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</si>
  <si>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</si>
  <si>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</si>
  <si>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</si>
  <si>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</si>
  <si>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</si>
  <si>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</si>
  <si>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</si>
  <si>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</si>
  <si>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</si>
  <si>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</si>
  <si>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</si>
  <si>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</si>
  <si>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</si>
  <si>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</si>
  <si>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</si>
  <si>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</si>
  <si>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</si>
  <si>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</si>
  <si>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</si>
  <si>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</si>
  <si>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</si>
  <si>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</si>
  <si>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</si>
  <si>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</si>
  <si>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</si>
  <si>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</si>
  <si>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</si>
  <si>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</si>
  <si>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</si>
  <si>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</si>
  <si>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</si>
  <si>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</si>
  <si>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</si>
  <si>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</si>
  <si>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</si>
  <si>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</si>
  <si>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</si>
  <si>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</si>
  <si>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</si>
  <si>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</si>
  <si>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</si>
  <si>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</si>
  <si>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</si>
  <si>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</si>
  <si>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</si>
  <si>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</si>
  <si>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</si>
  <si>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</si>
  <si>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</si>
  <si>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</si>
  <si>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</si>
  <si>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</si>
  <si>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</si>
  <si>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</si>
  <si>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</si>
  <si>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</si>
  <si>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</si>
  <si>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</si>
  <si>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</si>
  <si>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</si>
  <si>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</si>
  <si>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</si>
  <si>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</si>
  <si>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</si>
  <si>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</si>
  <si>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</si>
  <si>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</si>
  <si>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</si>
  <si>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</si>
  <si>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</si>
  <si>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</si>
  <si>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</si>
  <si>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</si>
  <si>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</si>
  <si>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</si>
  <si>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</si>
  <si>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</si>
  <si>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</si>
  <si>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</si>
  <si>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</si>
  <si>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</si>
  <si>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</si>
  <si>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</si>
  <si>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</si>
  <si>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</si>
  <si>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</si>
  <si>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</si>
  <si>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</si>
  <si>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</si>
  <si>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</si>
  <si>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</si>
  <si>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</si>
  <si>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</si>
  <si>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</si>
  <si>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</si>
  <si>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</si>
  <si>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</si>
  <si>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</si>
  <si>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</si>
  <si>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</si>
  <si>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</si>
  <si>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</si>
  <si>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</si>
  <si>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</si>
  <si>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</si>
  <si>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</si>
  <si>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</si>
  <si>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</si>
  <si>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</si>
  <si>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</si>
  <si>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</si>
  <si>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</si>
  <si>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</si>
  <si>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</si>
  <si>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</si>
  <si>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</si>
  <si>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</si>
  <si>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</si>
  <si>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</si>
  <si>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</si>
  <si>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</si>
  <si>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</si>
  <si>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</si>
  <si>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</si>
  <si>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</si>
  <si>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</si>
  <si>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</si>
  <si>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</si>
  <si>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</si>
  <si>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</si>
  <si>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</si>
  <si>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</si>
  <si>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</si>
  <si>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</si>
  <si>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</si>
  <si>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</si>
  <si>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</si>
  <si>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</si>
  <si>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</si>
  <si>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</si>
  <si>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</si>
  <si>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</si>
  <si>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</si>
  <si>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</si>
  <si>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</si>
  <si>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</si>
  <si>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</si>
  <si>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</si>
  <si>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</si>
  <si>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</si>
  <si>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</si>
  <si>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</si>
  <si>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</si>
  <si>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</si>
  <si>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</si>
  <si>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</si>
  <si>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</si>
  <si>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</si>
  <si>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</si>
  <si>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</si>
  <si>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</si>
  <si>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</si>
  <si>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</si>
  <si>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</si>
  <si>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</si>
  <si>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</si>
  <si>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</si>
  <si>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</si>
  <si>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</si>
  <si>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</si>
  <si>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</si>
  <si>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</si>
  <si>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</si>
  <si>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</si>
  <si>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</si>
  <si>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</si>
  <si>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</si>
  <si>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</si>
  <si>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</si>
  <si>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</si>
  <si>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</si>
  <si>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</si>
  <si>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</si>
  <si>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</si>
  <si>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</si>
  <si>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</si>
  <si>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</si>
  <si>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</si>
  <si>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</si>
  <si>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</si>
  <si>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</si>
  <si>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</si>
  <si>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</si>
  <si>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</si>
  <si>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</si>
  <si>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</si>
  <si>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</si>
  <si>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</si>
  <si>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</si>
  <si>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</si>
  <si>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</si>
  <si>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</si>
  <si>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</si>
  <si>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</si>
  <si>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</si>
  <si>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</si>
  <si>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</si>
  <si>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</si>
  <si>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</si>
  <si>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</si>
  <si>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</si>
  <si>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</si>
  <si>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</si>
  <si>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</si>
  <si>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</si>
  <si>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</si>
  <si>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</si>
  <si>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</si>
  <si>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</si>
  <si>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</si>
  <si>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</si>
  <si>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</si>
  <si>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</si>
  <si>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</si>
  <si>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</si>
  <si>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</si>
  <si>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</si>
  <si>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</si>
  <si>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</si>
  <si>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</si>
  <si>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</si>
  <si>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</si>
  <si>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</si>
  <si>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</si>
  <si>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</si>
  <si>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</si>
  <si>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</si>
  <si>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</si>
  <si>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</si>
  <si>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</si>
  <si>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</si>
  <si>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</si>
  <si>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</si>
  <si>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</si>
  <si>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</si>
  <si>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</si>
  <si>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</si>
  <si>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</si>
  <si>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</si>
  <si>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</si>
  <si>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</si>
  <si>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</si>
  <si>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</si>
  <si>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</si>
  <si>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</si>
  <si>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</si>
  <si>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</si>
  <si>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</si>
  <si>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</si>
  <si>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</si>
  <si>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</si>
  <si>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</si>
  <si>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</si>
  <si>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</si>
  <si>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</si>
  <si>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</si>
  <si>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</si>
  <si>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</si>
  <si>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</si>
  <si>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</si>
  <si>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</si>
  <si>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</si>
  <si>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</si>
  <si>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</si>
  <si>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</si>
  <si>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</si>
  <si>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</si>
  <si>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</si>
  <si>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</si>
  <si>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</si>
  <si>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</si>
  <si>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</si>
  <si>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</si>
  <si>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</si>
  <si>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</si>
  <si>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</si>
  <si>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</si>
  <si>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</si>
  <si>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</si>
  <si>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</si>
  <si>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</si>
  <si>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</si>
  <si>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</si>
  <si>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</si>
  <si>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</si>
  <si>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</si>
  <si>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</si>
  <si>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</si>
  <si>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</si>
  <si>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</si>
  <si>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</si>
  <si>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</si>
  <si>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</si>
  <si>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</si>
  <si>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</si>
  <si>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</si>
  <si>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</si>
  <si>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</si>
  <si>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</si>
  <si>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</si>
  <si>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</si>
  <si>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</si>
  <si>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</si>
  <si>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</si>
  <si>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</si>
  <si>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</si>
  <si>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</si>
  <si>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</si>
  <si>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</si>
  <si>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</si>
  <si>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</si>
  <si>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</si>
  <si>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</si>
  <si>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</si>
  <si>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</si>
  <si>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</si>
  <si>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</si>
  <si>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</si>
  <si>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</si>
  <si>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</si>
  <si>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</si>
  <si>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</si>
  <si>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</si>
  <si>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</si>
  <si>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</si>
  <si>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</si>
  <si>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</si>
  <si>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</si>
  <si>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</si>
  <si>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</si>
  <si>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</si>
  <si>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</si>
  <si>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</si>
  <si>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</si>
  <si>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</si>
  <si>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</si>
  <si>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</si>
  <si>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</si>
  <si>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</si>
  <si>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</si>
  <si>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</si>
  <si>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</si>
  <si>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</si>
  <si>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</si>
  <si>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</si>
  <si>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</si>
  <si>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</si>
  <si>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</si>
  <si>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</si>
  <si>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</si>
  <si>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</si>
  <si>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</si>
  <si>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</si>
  <si>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</si>
  <si>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</si>
  <si>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</si>
  <si>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</si>
  <si>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</si>
  <si>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</si>
  <si>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</si>
  <si>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</si>
  <si>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</si>
  <si>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</si>
  <si>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</si>
  <si>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</si>
  <si>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</si>
  <si>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</si>
  <si>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</si>
  <si>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</si>
  <si>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</si>
  <si>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</si>
  <si>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</si>
  <si>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</si>
  <si>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</si>
  <si>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</si>
  <si>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</si>
  <si>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</si>
  <si>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</si>
  <si>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</si>
  <si>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</si>
  <si>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</si>
  <si>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</si>
  <si>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</si>
  <si>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</si>
  <si>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</si>
  <si>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</si>
  <si>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</si>
  <si>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</si>
  <si>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</si>
  <si>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</si>
  <si>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</si>
  <si>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</si>
  <si>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</si>
  <si>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</si>
  <si>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</si>
  <si>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</si>
  <si>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</si>
  <si>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</si>
  <si>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</si>
  <si>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</si>
  <si>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</si>
  <si>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</si>
  <si>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</si>
  <si>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</si>
  <si>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</si>
  <si>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</si>
  <si>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</si>
  <si>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</si>
  <si>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</si>
  <si>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</si>
  <si>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</si>
  <si>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</si>
  <si>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</si>
  <si>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</si>
  <si>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</si>
  <si>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</si>
  <si>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</si>
  <si>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</si>
  <si>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</si>
  <si>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</si>
  <si>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</si>
  <si>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</si>
  <si>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</si>
  <si>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</si>
  <si>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</si>
  <si>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</si>
  <si>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</si>
  <si>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</si>
  <si>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</si>
  <si>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</si>
  <si>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</si>
  <si>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</si>
  <si>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</si>
  <si>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</si>
  <si>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</si>
  <si>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</si>
  <si>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</si>
  <si>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</si>
  <si>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</si>
  <si>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</si>
  <si>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</si>
  <si>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</si>
  <si>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</si>
  <si>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</si>
  <si>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</si>
  <si>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</si>
  <si>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</si>
  <si>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</si>
  <si>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</si>
  <si>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</si>
  <si>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</si>
  <si>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</si>
  <si>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</si>
  <si>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</si>
  <si>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</si>
  <si>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</si>
  <si>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</si>
  <si>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</si>
  <si>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</si>
  <si>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</si>
  <si>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</si>
  <si>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</si>
  <si>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</si>
  <si>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</si>
  <si>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UNIVERSIDAD TECNOLOGICA DEL SUROESTE DE GUANAJUATO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</si>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</sst>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6600"/>
    <pageSetUpPr fitToPage="1"/>
  </sheetPr>
  <dimension ref="A1:J713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13.5703125" style="4" customWidth="1"/>
    <col min="4" max="16384" width="12.85546875" style="4"/>
  </cols>
  <sheetData>
    <row r="1" spans="1:5" ht="18.95" customHeight="1" x14ac:dyDescent="0.2">
      <c r="A1" s="174" t="s">
        <v>662</v>
      </c>
      <c r="B1" s="174"/>
      <c r="C1" s="17"/>
      <c r="D1" s="14" t="s">
        <v>602</v>
      </c>
      <c r="E1" s="15">
        <v>2023</v>
      </c>
    </row>
    <row r="2" spans="1:5" ht="18.95" customHeight="1" x14ac:dyDescent="0.2">
      <c r="A2" s="173" t="s">
        <v>601</v>
      </c>
      <c r="B2" s="173"/>
      <c r="C2" s="36"/>
      <c r="D2" s="14" t="s">
        <v>603</v>
      </c>
      <c r="E2" s="17" t="s">
        <v>608</v>
      </c>
    </row>
    <row r="3" spans="1:5" ht="18.95" customHeight="1" x14ac:dyDescent="0.2">
      <c r="A3" s="174" t="s">
        <v>663</v>
      </c>
      <c r="B3" s="174"/>
      <c r="C3" s="17"/>
      <c r="D3" s="14" t="s">
        <v>604</v>
      </c>
      <c r="E3" s="15">
        <v>4</v>
      </c>
    </row>
    <row r="4" spans="1:5" ht="18.95" customHeight="1" x14ac:dyDescent="0.2">
      <c r="A4" s="174" t="s">
        <v>623</v>
      </c>
      <c r="B4" s="174"/>
      <c r="C4" s="174"/>
      <c r="D4" s="174"/>
      <c r="E4" s="174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  <row r="50" spans="1:9" x14ac:dyDescent="0.2">
      <c r="A50" s="171" t="s">
        <v>662</v>
      </c>
      <c r="B50" s="172"/>
      <c r="C50" s="172"/>
      <c r="D50" s="172"/>
      <c r="E50" s="172"/>
      <c r="F50" s="172"/>
      <c r="G50" s="14" t="s">
        <v>605</v>
      </c>
      <c r="H50" s="25">
        <v>2023</v>
      </c>
      <c r="I50" s="16"/>
    </row>
    <row r="51" spans="1:9" x14ac:dyDescent="0.2">
      <c r="A51" s="171" t="s">
        <v>609</v>
      </c>
      <c r="B51" s="172"/>
      <c r="C51" s="172"/>
      <c r="D51" s="172"/>
      <c r="E51" s="172"/>
      <c r="F51" s="172"/>
      <c r="G51" s="14" t="s">
        <v>606</v>
      </c>
      <c r="H51" s="25" t="s">
        <v>608</v>
      </c>
      <c r="I51" s="16"/>
    </row>
    <row r="52" spans="1:9" x14ac:dyDescent="0.2">
      <c r="A52" s="171" t="s">
        <v>663</v>
      </c>
      <c r="B52" s="172"/>
      <c r="C52" s="172"/>
      <c r="D52" s="172"/>
      <c r="E52" s="172"/>
      <c r="F52" s="172"/>
      <c r="G52" s="14" t="s">
        <v>607</v>
      </c>
      <c r="H52" s="25">
        <v>4</v>
      </c>
      <c r="I52" s="16"/>
    </row>
    <row r="53" spans="1:9" x14ac:dyDescent="0.2">
      <c r="A53" s="18" t="s">
        <v>194</v>
      </c>
      <c r="B53" s="19"/>
      <c r="C53" s="19"/>
      <c r="D53" s="19"/>
      <c r="E53" s="19"/>
      <c r="F53" s="19"/>
      <c r="G53" s="19"/>
      <c r="H53" s="19"/>
      <c r="I53" s="20"/>
    </row>
    <row r="54" spans="1:9" x14ac:dyDescent="0.2">
      <c r="A54" s="20"/>
      <c r="B54" s="20"/>
      <c r="C54" s="20"/>
      <c r="D54" s="20"/>
      <c r="E54" s="20"/>
      <c r="F54" s="20"/>
      <c r="G54" s="20"/>
      <c r="H54" s="20"/>
      <c r="I54" s="20"/>
    </row>
    <row r="55" spans="1:9" x14ac:dyDescent="0.2">
      <c r="A55" s="19" t="s">
        <v>151</v>
      </c>
      <c r="B55" s="19"/>
      <c r="C55" s="19"/>
      <c r="D55" s="19"/>
      <c r="E55" s="19"/>
      <c r="F55" s="19"/>
      <c r="G55" s="19"/>
      <c r="H55" s="19"/>
      <c r="I55" s="20"/>
    </row>
    <row r="56" spans="1:9" x14ac:dyDescent="0.2">
      <c r="A56" s="21" t="s">
        <v>144</v>
      </c>
      <c r="B56" s="21" t="s">
        <v>141</v>
      </c>
      <c r="C56" s="21" t="s">
        <v>142</v>
      </c>
      <c r="D56" s="21" t="s">
        <v>143</v>
      </c>
      <c r="E56" s="21"/>
      <c r="F56" s="21"/>
      <c r="G56" s="21"/>
      <c r="H56" s="21"/>
      <c r="I56" s="20"/>
    </row>
    <row r="57" spans="1:9" x14ac:dyDescent="0.2">
      <c r="A57" s="22">
        <v>1114</v>
      </c>
      <c r="B57" s="20" t="s">
        <v>195</v>
      </c>
      <c r="C57" s="24">
        <v>1823978.41</v>
      </c>
      <c r="D57" s="20"/>
      <c r="E57" s="20"/>
      <c r="F57" s="20"/>
      <c r="G57" s="20"/>
      <c r="H57" s="20"/>
      <c r="I57" s="20"/>
    </row>
    <row r="58" spans="1:9" x14ac:dyDescent="0.2">
      <c r="A58" s="22">
        <v>1115</v>
      </c>
      <c r="B58" s="20" t="s">
        <v>196</v>
      </c>
      <c r="C58" s="24">
        <v>0</v>
      </c>
      <c r="D58" s="20"/>
      <c r="E58" s="20"/>
      <c r="F58" s="20"/>
      <c r="G58" s="20"/>
      <c r="H58" s="20"/>
      <c r="I58" s="20"/>
    </row>
    <row r="59" spans="1:9" x14ac:dyDescent="0.2">
      <c r="A59" s="22">
        <v>1121</v>
      </c>
      <c r="B59" s="20" t="s">
        <v>197</v>
      </c>
      <c r="C59" s="24">
        <v>1226389.96</v>
      </c>
      <c r="D59" s="20"/>
      <c r="E59" s="20"/>
      <c r="F59" s="20"/>
      <c r="G59" s="20"/>
      <c r="H59" s="20"/>
      <c r="I59" s="20"/>
    </row>
    <row r="60" spans="1:9" x14ac:dyDescent="0.2">
      <c r="A60" s="22">
        <v>1211</v>
      </c>
      <c r="B60" s="20" t="s">
        <v>198</v>
      </c>
      <c r="C60" s="24">
        <v>0</v>
      </c>
      <c r="D60" s="20"/>
      <c r="E60" s="20"/>
      <c r="F60" s="20"/>
      <c r="G60" s="20"/>
      <c r="H60" s="20"/>
      <c r="I60" s="20"/>
    </row>
    <row r="61" spans="1:9" x14ac:dyDescent="0.2">
      <c r="A61" s="20"/>
      <c r="B61" s="20"/>
      <c r="C61" s="20"/>
      <c r="D61" s="20"/>
      <c r="E61" s="20"/>
      <c r="F61" s="20"/>
      <c r="G61" s="20"/>
      <c r="H61" s="20"/>
      <c r="I61" s="20"/>
    </row>
    <row r="62" spans="1:9" x14ac:dyDescent="0.2">
      <c r="A62" s="19" t="s">
        <v>152</v>
      </c>
      <c r="B62" s="19"/>
      <c r="C62" s="19"/>
      <c r="D62" s="19"/>
      <c r="E62" s="19"/>
      <c r="F62" s="19"/>
      <c r="G62" s="19"/>
      <c r="H62" s="19"/>
      <c r="I62" s="20"/>
    </row>
    <row r="63" spans="1:9" x14ac:dyDescent="0.2">
      <c r="A63" s="21" t="s">
        <v>144</v>
      </c>
      <c r="B63" s="21" t="s">
        <v>141</v>
      </c>
      <c r="C63" s="21" t="s">
        <v>142</v>
      </c>
      <c r="D63" s="21">
        <v>2022</v>
      </c>
      <c r="E63" s="21">
        <v>2021</v>
      </c>
      <c r="F63" s="21">
        <v>2020</v>
      </c>
      <c r="G63" s="21">
        <v>2019</v>
      </c>
      <c r="H63" s="21" t="s">
        <v>185</v>
      </c>
      <c r="I63" s="20"/>
    </row>
    <row r="64" spans="1:9" x14ac:dyDescent="0.2">
      <c r="A64" s="22">
        <v>1122</v>
      </c>
      <c r="B64" s="20" t="s">
        <v>199</v>
      </c>
      <c r="C64" s="24">
        <v>-1151164.96</v>
      </c>
      <c r="D64" s="24">
        <v>236095</v>
      </c>
      <c r="E64" s="24">
        <v>236095</v>
      </c>
      <c r="F64" s="24">
        <v>1881586.1</v>
      </c>
      <c r="G64" s="24">
        <v>1874273.1</v>
      </c>
      <c r="H64" s="20"/>
      <c r="I64" s="20"/>
    </row>
    <row r="65" spans="1:9" x14ac:dyDescent="0.2">
      <c r="A65" s="22">
        <v>1124</v>
      </c>
      <c r="B65" s="20" t="s">
        <v>200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0"/>
      <c r="I65" s="20"/>
    </row>
    <row r="66" spans="1:9" x14ac:dyDescent="0.2">
      <c r="A66" s="20"/>
      <c r="B66" s="20"/>
      <c r="C66" s="20"/>
      <c r="D66" s="20"/>
      <c r="E66" s="20"/>
      <c r="F66" s="20"/>
      <c r="G66" s="20"/>
      <c r="H66" s="20"/>
      <c r="I66" s="20"/>
    </row>
    <row r="67" spans="1:9" x14ac:dyDescent="0.2">
      <c r="A67" s="19" t="s">
        <v>153</v>
      </c>
      <c r="B67" s="19"/>
      <c r="C67" s="19"/>
      <c r="D67" s="19"/>
      <c r="E67" s="19"/>
      <c r="F67" s="19"/>
      <c r="G67" s="19"/>
      <c r="H67" s="19"/>
      <c r="I67" s="20"/>
    </row>
    <row r="68" spans="1:9" x14ac:dyDescent="0.2">
      <c r="A68" s="21" t="s">
        <v>144</v>
      </c>
      <c r="B68" s="21" t="s">
        <v>141</v>
      </c>
      <c r="C68" s="21" t="s">
        <v>142</v>
      </c>
      <c r="D68" s="21" t="s">
        <v>201</v>
      </c>
      <c r="E68" s="21" t="s">
        <v>202</v>
      </c>
      <c r="F68" s="21" t="s">
        <v>203</v>
      </c>
      <c r="G68" s="21" t="s">
        <v>204</v>
      </c>
      <c r="H68" s="21" t="s">
        <v>205</v>
      </c>
      <c r="I68" s="20"/>
    </row>
    <row r="69" spans="1:9" x14ac:dyDescent="0.2">
      <c r="A69" s="22">
        <v>1123</v>
      </c>
      <c r="B69" s="20" t="s">
        <v>206</v>
      </c>
      <c r="C69" s="24">
        <v>1940101.71</v>
      </c>
      <c r="D69" s="24">
        <v>1940101.71</v>
      </c>
      <c r="E69" s="24">
        <v>0</v>
      </c>
      <c r="F69" s="24">
        <v>0</v>
      </c>
      <c r="G69" s="24">
        <v>0</v>
      </c>
      <c r="H69" s="20"/>
      <c r="I69" s="20"/>
    </row>
    <row r="70" spans="1:9" x14ac:dyDescent="0.2">
      <c r="A70" s="22">
        <v>1125</v>
      </c>
      <c r="B70" s="20" t="s">
        <v>207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0"/>
      <c r="I70" s="20"/>
    </row>
    <row r="71" spans="1:9" x14ac:dyDescent="0.2">
      <c r="A71" s="22">
        <v>1126</v>
      </c>
      <c r="B71" s="20" t="s">
        <v>575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0"/>
      <c r="I71" s="20"/>
    </row>
    <row r="72" spans="1:9" x14ac:dyDescent="0.2">
      <c r="A72" s="22">
        <v>1129</v>
      </c>
      <c r="B72" s="20" t="s">
        <v>576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0"/>
      <c r="I72" s="20"/>
    </row>
    <row r="73" spans="1:9" x14ac:dyDescent="0.2">
      <c r="A73" s="22">
        <v>1131</v>
      </c>
      <c r="B73" s="20" t="s">
        <v>208</v>
      </c>
      <c r="C73" s="24">
        <v>11680699.130000001</v>
      </c>
      <c r="D73" s="24">
        <v>11680699.130000001</v>
      </c>
      <c r="E73" s="24">
        <v>0</v>
      </c>
      <c r="F73" s="24">
        <v>0</v>
      </c>
      <c r="G73" s="24">
        <v>0</v>
      </c>
      <c r="H73" s="20"/>
      <c r="I73" s="20"/>
    </row>
    <row r="74" spans="1:9" x14ac:dyDescent="0.2">
      <c r="A74" s="22">
        <v>1132</v>
      </c>
      <c r="B74" s="20" t="s">
        <v>209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0"/>
      <c r="I74" s="20"/>
    </row>
    <row r="75" spans="1:9" x14ac:dyDescent="0.2">
      <c r="A75" s="22">
        <v>1133</v>
      </c>
      <c r="B75" s="20" t="s">
        <v>210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0"/>
      <c r="I75" s="20"/>
    </row>
    <row r="76" spans="1:9" x14ac:dyDescent="0.2">
      <c r="A76" s="22">
        <v>1134</v>
      </c>
      <c r="B76" s="20" t="s">
        <v>211</v>
      </c>
      <c r="C76" s="24">
        <v>280018.81</v>
      </c>
      <c r="D76" s="24">
        <v>280018.81</v>
      </c>
      <c r="E76" s="24">
        <v>0</v>
      </c>
      <c r="F76" s="24">
        <v>0</v>
      </c>
      <c r="G76" s="24">
        <v>0</v>
      </c>
      <c r="H76" s="20"/>
      <c r="I76" s="20"/>
    </row>
    <row r="77" spans="1:9" x14ac:dyDescent="0.2">
      <c r="A77" s="22">
        <v>1139</v>
      </c>
      <c r="B77" s="20" t="s">
        <v>212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0"/>
      <c r="I77" s="20"/>
    </row>
    <row r="78" spans="1:9" x14ac:dyDescent="0.2">
      <c r="A78" s="20"/>
      <c r="B78" s="20"/>
      <c r="C78" s="20"/>
      <c r="D78" s="20"/>
      <c r="E78" s="20"/>
      <c r="F78" s="20"/>
      <c r="G78" s="20"/>
      <c r="H78" s="20"/>
      <c r="I78" s="20"/>
    </row>
    <row r="79" spans="1:9" x14ac:dyDescent="0.2">
      <c r="A79" s="19" t="s">
        <v>577</v>
      </c>
      <c r="B79" s="19"/>
      <c r="C79" s="19"/>
      <c r="D79" s="19"/>
      <c r="E79" s="19"/>
      <c r="F79" s="19"/>
      <c r="G79" s="19"/>
      <c r="H79" s="19"/>
      <c r="I79" s="20"/>
    </row>
    <row r="80" spans="1:9" x14ac:dyDescent="0.2">
      <c r="A80" s="21" t="s">
        <v>144</v>
      </c>
      <c r="B80" s="21" t="s">
        <v>141</v>
      </c>
      <c r="C80" s="21" t="s">
        <v>142</v>
      </c>
      <c r="D80" s="21" t="s">
        <v>156</v>
      </c>
      <c r="E80" s="21" t="s">
        <v>155</v>
      </c>
      <c r="F80" s="21" t="s">
        <v>213</v>
      </c>
      <c r="G80" s="21" t="s">
        <v>158</v>
      </c>
      <c r="H80" s="21"/>
      <c r="I80" s="20"/>
    </row>
    <row r="81" spans="1:9" x14ac:dyDescent="0.2">
      <c r="A81" s="22">
        <v>1140</v>
      </c>
      <c r="B81" s="20" t="s">
        <v>214</v>
      </c>
      <c r="C81" s="24">
        <f>SUM(C82:C86)</f>
        <v>2393800.38</v>
      </c>
      <c r="D81" s="20"/>
      <c r="E81" s="20"/>
      <c r="F81" s="20"/>
      <c r="G81" s="20"/>
      <c r="H81" s="20"/>
      <c r="I81" s="20"/>
    </row>
    <row r="82" spans="1:9" x14ac:dyDescent="0.2">
      <c r="A82" s="22">
        <v>1141</v>
      </c>
      <c r="B82" s="20" t="s">
        <v>215</v>
      </c>
      <c r="C82" s="24">
        <v>0</v>
      </c>
      <c r="D82" s="20"/>
      <c r="E82" s="20"/>
      <c r="F82" s="20"/>
      <c r="G82" s="20"/>
      <c r="H82" s="20"/>
      <c r="I82" s="20"/>
    </row>
    <row r="83" spans="1:9" x14ac:dyDescent="0.2">
      <c r="A83" s="22">
        <v>1142</v>
      </c>
      <c r="B83" s="20" t="s">
        <v>216</v>
      </c>
      <c r="C83" s="24">
        <v>0</v>
      </c>
      <c r="D83" s="20"/>
      <c r="E83" s="20"/>
      <c r="F83" s="20"/>
      <c r="G83" s="20"/>
      <c r="H83" s="20"/>
      <c r="I83" s="20"/>
    </row>
    <row r="84" spans="1:9" x14ac:dyDescent="0.2">
      <c r="A84" s="22">
        <v>1143</v>
      </c>
      <c r="B84" s="20" t="s">
        <v>217</v>
      </c>
      <c r="C84" s="24">
        <v>0</v>
      </c>
      <c r="D84" s="20"/>
      <c r="E84" s="20"/>
      <c r="F84" s="20"/>
      <c r="G84" s="20"/>
      <c r="H84" s="20"/>
      <c r="I84" s="20"/>
    </row>
    <row r="85" spans="1:9" x14ac:dyDescent="0.2">
      <c r="A85" s="22">
        <v>1144</v>
      </c>
      <c r="B85" s="20" t="s">
        <v>218</v>
      </c>
      <c r="C85" s="24">
        <v>0</v>
      </c>
      <c r="D85" s="20"/>
      <c r="E85" s="20"/>
      <c r="F85" s="20"/>
      <c r="G85" s="20"/>
      <c r="H85" s="20"/>
      <c r="I85" s="20"/>
    </row>
    <row r="86" spans="1:9" x14ac:dyDescent="0.2">
      <c r="A86" s="22">
        <v>1145</v>
      </c>
      <c r="B86" s="20" t="s">
        <v>219</v>
      </c>
      <c r="C86" s="24">
        <v>2393800.38</v>
      </c>
      <c r="D86" s="20"/>
      <c r="E86" s="20"/>
      <c r="F86" s="20"/>
      <c r="G86" s="20"/>
      <c r="H86" s="20"/>
      <c r="I86" s="20"/>
    </row>
    <row r="87" spans="1:9" x14ac:dyDescent="0.2">
      <c r="A87" s="20"/>
      <c r="B87" s="20"/>
      <c r="C87" s="20"/>
      <c r="D87" s="20"/>
      <c r="E87" s="20"/>
      <c r="F87" s="20"/>
      <c r="G87" s="20"/>
      <c r="H87" s="20"/>
      <c r="I87" s="20"/>
    </row>
    <row r="88" spans="1:9" x14ac:dyDescent="0.2">
      <c r="A88" s="19" t="s">
        <v>220</v>
      </c>
      <c r="B88" s="19"/>
      <c r="C88" s="19"/>
      <c r="D88" s="19"/>
      <c r="E88" s="19"/>
      <c r="F88" s="19"/>
      <c r="G88" s="19"/>
      <c r="H88" s="19"/>
      <c r="I88" s="20"/>
    </row>
    <row r="89" spans="1:9" x14ac:dyDescent="0.2">
      <c r="A89" s="21" t="s">
        <v>144</v>
      </c>
      <c r="B89" s="21" t="s">
        <v>141</v>
      </c>
      <c r="C89" s="21" t="s">
        <v>142</v>
      </c>
      <c r="D89" s="21" t="s">
        <v>154</v>
      </c>
      <c r="E89" s="21" t="s">
        <v>157</v>
      </c>
      <c r="F89" s="21" t="s">
        <v>221</v>
      </c>
      <c r="G89" s="21"/>
      <c r="H89" s="21"/>
      <c r="I89" s="20"/>
    </row>
    <row r="90" spans="1:9" x14ac:dyDescent="0.2">
      <c r="A90" s="22">
        <v>1150</v>
      </c>
      <c r="B90" s="20" t="s">
        <v>222</v>
      </c>
      <c r="C90" s="24">
        <f>C91</f>
        <v>0</v>
      </c>
      <c r="D90" s="20"/>
      <c r="E90" s="20"/>
      <c r="F90" s="20"/>
      <c r="G90" s="20"/>
      <c r="H90" s="20"/>
      <c r="I90" s="20"/>
    </row>
    <row r="91" spans="1:9" x14ac:dyDescent="0.2">
      <c r="A91" s="22">
        <v>1151</v>
      </c>
      <c r="B91" s="20" t="s">
        <v>223</v>
      </c>
      <c r="C91" s="24">
        <v>0</v>
      </c>
      <c r="D91" s="20"/>
      <c r="E91" s="20"/>
      <c r="F91" s="20"/>
      <c r="G91" s="20"/>
      <c r="H91" s="20"/>
      <c r="I91" s="20"/>
    </row>
    <row r="92" spans="1:9" x14ac:dyDescent="0.2">
      <c r="A92" s="20"/>
      <c r="B92" s="20"/>
      <c r="C92" s="20"/>
      <c r="D92" s="20"/>
      <c r="E92" s="20"/>
      <c r="F92" s="20"/>
      <c r="G92" s="20"/>
      <c r="H92" s="20"/>
      <c r="I92" s="20"/>
    </row>
    <row r="93" spans="1:9" x14ac:dyDescent="0.2">
      <c r="A93" s="19" t="s">
        <v>159</v>
      </c>
      <c r="B93" s="19"/>
      <c r="C93" s="19"/>
      <c r="D93" s="19"/>
      <c r="E93" s="19"/>
      <c r="F93" s="19"/>
      <c r="G93" s="19"/>
      <c r="H93" s="19"/>
      <c r="I93" s="20"/>
    </row>
    <row r="94" spans="1:9" x14ac:dyDescent="0.2">
      <c r="A94" s="21" t="s">
        <v>144</v>
      </c>
      <c r="B94" s="21" t="s">
        <v>141</v>
      </c>
      <c r="C94" s="21" t="s">
        <v>142</v>
      </c>
      <c r="D94" s="21" t="s">
        <v>143</v>
      </c>
      <c r="E94" s="21" t="s">
        <v>205</v>
      </c>
      <c r="F94" s="21"/>
      <c r="G94" s="21"/>
      <c r="H94" s="21"/>
      <c r="I94" s="20"/>
    </row>
    <row r="95" spans="1:9" x14ac:dyDescent="0.2">
      <c r="A95" s="22">
        <v>1213</v>
      </c>
      <c r="B95" s="20" t="s">
        <v>224</v>
      </c>
      <c r="C95" s="24">
        <v>0</v>
      </c>
      <c r="D95" s="20"/>
      <c r="E95" s="20"/>
      <c r="F95" s="20"/>
      <c r="G95" s="20"/>
      <c r="H95" s="20"/>
      <c r="I95" s="20"/>
    </row>
    <row r="96" spans="1:9" x14ac:dyDescent="0.2">
      <c r="A96" s="20"/>
      <c r="B96" s="20"/>
      <c r="C96" s="20"/>
      <c r="D96" s="20"/>
      <c r="E96" s="20"/>
      <c r="F96" s="20"/>
      <c r="G96" s="20"/>
      <c r="H96" s="20"/>
      <c r="I96" s="20"/>
    </row>
    <row r="97" spans="1:9" x14ac:dyDescent="0.2">
      <c r="A97" s="19" t="s">
        <v>160</v>
      </c>
      <c r="B97" s="19"/>
      <c r="C97" s="19"/>
      <c r="D97" s="19"/>
      <c r="E97" s="19"/>
      <c r="F97" s="19"/>
      <c r="G97" s="19"/>
      <c r="H97" s="19"/>
      <c r="I97" s="20"/>
    </row>
    <row r="98" spans="1:9" x14ac:dyDescent="0.2">
      <c r="A98" s="21" t="s">
        <v>144</v>
      </c>
      <c r="B98" s="21" t="s">
        <v>141</v>
      </c>
      <c r="C98" s="21" t="s">
        <v>142</v>
      </c>
      <c r="D98" s="21"/>
      <c r="E98" s="21"/>
      <c r="F98" s="21"/>
      <c r="G98" s="21"/>
      <c r="H98" s="21"/>
      <c r="I98" s="20"/>
    </row>
    <row r="99" spans="1:9" x14ac:dyDescent="0.2">
      <c r="A99" s="22">
        <v>1214</v>
      </c>
      <c r="B99" s="20" t="s">
        <v>225</v>
      </c>
      <c r="C99" s="24">
        <v>0</v>
      </c>
      <c r="D99" s="20"/>
      <c r="E99" s="20"/>
      <c r="F99" s="20"/>
      <c r="G99" s="20"/>
      <c r="H99" s="20"/>
      <c r="I99" s="20"/>
    </row>
    <row r="100" spans="1:9" x14ac:dyDescent="0.2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x14ac:dyDescent="0.2">
      <c r="A101" s="19" t="s">
        <v>164</v>
      </c>
      <c r="B101" s="19"/>
      <c r="C101" s="19"/>
      <c r="D101" s="19"/>
      <c r="E101" s="19"/>
      <c r="F101" s="19"/>
      <c r="G101" s="19"/>
      <c r="H101" s="19"/>
      <c r="I101" s="19"/>
    </row>
    <row r="102" spans="1:9" x14ac:dyDescent="0.2">
      <c r="A102" s="21" t="s">
        <v>144</v>
      </c>
      <c r="B102" s="21" t="s">
        <v>141</v>
      </c>
      <c r="C102" s="21" t="s">
        <v>142</v>
      </c>
      <c r="D102" s="21" t="s">
        <v>161</v>
      </c>
      <c r="E102" s="21" t="s">
        <v>162</v>
      </c>
      <c r="F102" s="21" t="s">
        <v>154</v>
      </c>
      <c r="G102" s="21" t="s">
        <v>226</v>
      </c>
      <c r="H102" s="21" t="s">
        <v>163</v>
      </c>
      <c r="I102" s="21" t="s">
        <v>227</v>
      </c>
    </row>
    <row r="103" spans="1:9" x14ac:dyDescent="0.2">
      <c r="A103" s="22">
        <v>1230</v>
      </c>
      <c r="B103" s="20" t="s">
        <v>228</v>
      </c>
      <c r="C103" s="24">
        <f>SUM(C104:C110)</f>
        <v>179112470.38</v>
      </c>
      <c r="D103" s="24">
        <f>SUM(D104:D110)</f>
        <v>0</v>
      </c>
      <c r="E103" s="24">
        <f>SUM(E104:E110)</f>
        <v>0</v>
      </c>
      <c r="F103" s="20"/>
      <c r="G103" s="20"/>
      <c r="H103" s="20"/>
      <c r="I103" s="20"/>
    </row>
    <row r="104" spans="1:9" x14ac:dyDescent="0.2">
      <c r="A104" s="22">
        <v>1231</v>
      </c>
      <c r="B104" s="20" t="s">
        <v>229</v>
      </c>
      <c r="C104" s="24">
        <v>810000</v>
      </c>
      <c r="D104" s="24">
        <v>0</v>
      </c>
      <c r="E104" s="24">
        <v>0</v>
      </c>
      <c r="F104" s="20"/>
      <c r="G104" s="20"/>
      <c r="H104" s="20"/>
      <c r="I104" s="20"/>
    </row>
    <row r="105" spans="1:9" x14ac:dyDescent="0.2">
      <c r="A105" s="22">
        <v>1232</v>
      </c>
      <c r="B105" s="20" t="s">
        <v>230</v>
      </c>
      <c r="C105" s="24">
        <v>0</v>
      </c>
      <c r="D105" s="24">
        <v>0</v>
      </c>
      <c r="E105" s="24">
        <v>0</v>
      </c>
      <c r="F105" s="20"/>
      <c r="G105" s="20"/>
      <c r="H105" s="20"/>
      <c r="I105" s="20"/>
    </row>
    <row r="106" spans="1:9" x14ac:dyDescent="0.2">
      <c r="A106" s="22">
        <v>1233</v>
      </c>
      <c r="B106" s="20" t="s">
        <v>231</v>
      </c>
      <c r="C106" s="24">
        <v>45585872.859999999</v>
      </c>
      <c r="D106" s="24">
        <v>0</v>
      </c>
      <c r="E106" s="24">
        <v>0</v>
      </c>
      <c r="F106" s="20"/>
      <c r="G106" s="20"/>
      <c r="H106" s="20"/>
      <c r="I106" s="20"/>
    </row>
    <row r="107" spans="1:9" x14ac:dyDescent="0.2">
      <c r="A107" s="22">
        <v>1234</v>
      </c>
      <c r="B107" s="20" t="s">
        <v>232</v>
      </c>
      <c r="C107" s="24">
        <v>0</v>
      </c>
      <c r="D107" s="24">
        <v>0</v>
      </c>
      <c r="E107" s="24">
        <v>0</v>
      </c>
      <c r="F107" s="20"/>
      <c r="G107" s="20"/>
      <c r="H107" s="20"/>
      <c r="I107" s="20"/>
    </row>
    <row r="108" spans="1:9" x14ac:dyDescent="0.2">
      <c r="A108" s="22">
        <v>1235</v>
      </c>
      <c r="B108" s="20" t="s">
        <v>233</v>
      </c>
      <c r="C108" s="24">
        <v>0</v>
      </c>
      <c r="D108" s="24">
        <v>0</v>
      </c>
      <c r="E108" s="24">
        <v>0</v>
      </c>
      <c r="F108" s="20"/>
      <c r="G108" s="20"/>
      <c r="H108" s="20"/>
      <c r="I108" s="20"/>
    </row>
    <row r="109" spans="1:9" x14ac:dyDescent="0.2">
      <c r="A109" s="22">
        <v>1236</v>
      </c>
      <c r="B109" s="20" t="s">
        <v>234</v>
      </c>
      <c r="C109" s="24">
        <v>132716597.52</v>
      </c>
      <c r="D109" s="24">
        <v>0</v>
      </c>
      <c r="E109" s="24">
        <v>0</v>
      </c>
      <c r="F109" s="20"/>
      <c r="G109" s="20"/>
      <c r="H109" s="20"/>
      <c r="I109" s="20"/>
    </row>
    <row r="110" spans="1:9" x14ac:dyDescent="0.2">
      <c r="A110" s="22">
        <v>1239</v>
      </c>
      <c r="B110" s="20" t="s">
        <v>235</v>
      </c>
      <c r="C110" s="24">
        <v>0</v>
      </c>
      <c r="D110" s="24">
        <v>0</v>
      </c>
      <c r="E110" s="24">
        <v>0</v>
      </c>
      <c r="F110" s="20"/>
      <c r="G110" s="20"/>
      <c r="H110" s="20"/>
      <c r="I110" s="20"/>
    </row>
    <row r="111" spans="1:9" x14ac:dyDescent="0.2">
      <c r="A111" s="22">
        <v>1240</v>
      </c>
      <c r="B111" s="20" t="s">
        <v>236</v>
      </c>
      <c r="C111" s="24">
        <f>SUM(C112:C119)</f>
        <v>101822270.64</v>
      </c>
      <c r="D111" s="24">
        <f>SUM(D112:D119)</f>
        <v>2921928.8600000003</v>
      </c>
      <c r="E111" s="24">
        <f>SUM(E112:E119)</f>
        <v>40397366.850000001</v>
      </c>
      <c r="F111" s="20"/>
      <c r="G111" s="20"/>
      <c r="H111" s="20"/>
      <c r="I111" s="20"/>
    </row>
    <row r="112" spans="1:9" x14ac:dyDescent="0.2">
      <c r="A112" s="22">
        <v>1241</v>
      </c>
      <c r="B112" s="20" t="s">
        <v>237</v>
      </c>
      <c r="C112" s="24">
        <v>29037615.120000001</v>
      </c>
      <c r="D112" s="24">
        <v>1150905.54</v>
      </c>
      <c r="E112" s="24">
        <v>14786598.560000001</v>
      </c>
      <c r="F112" s="20"/>
      <c r="G112" s="20"/>
      <c r="H112" s="20"/>
      <c r="I112" s="20"/>
    </row>
    <row r="113" spans="1:9" x14ac:dyDescent="0.2">
      <c r="A113" s="22">
        <v>1242</v>
      </c>
      <c r="B113" s="20" t="s">
        <v>238</v>
      </c>
      <c r="C113" s="24">
        <v>14248251.1</v>
      </c>
      <c r="D113" s="24">
        <v>479147.72</v>
      </c>
      <c r="E113" s="24">
        <v>4545679.03</v>
      </c>
      <c r="F113" s="20"/>
      <c r="G113" s="20"/>
      <c r="H113" s="20"/>
      <c r="I113" s="20"/>
    </row>
    <row r="114" spans="1:9" x14ac:dyDescent="0.2">
      <c r="A114" s="22">
        <v>1243</v>
      </c>
      <c r="B114" s="20" t="s">
        <v>239</v>
      </c>
      <c r="C114" s="24">
        <v>2848065.78</v>
      </c>
      <c r="D114" s="24">
        <v>239709.54</v>
      </c>
      <c r="E114" s="24">
        <v>1912033.78</v>
      </c>
      <c r="F114" s="20"/>
      <c r="G114" s="20"/>
      <c r="H114" s="20"/>
      <c r="I114" s="20"/>
    </row>
    <row r="115" spans="1:9" x14ac:dyDescent="0.2">
      <c r="A115" s="22">
        <v>1244</v>
      </c>
      <c r="B115" s="20" t="s">
        <v>240</v>
      </c>
      <c r="C115" s="24">
        <v>14789527.890000001</v>
      </c>
      <c r="D115" s="24">
        <v>377284.19</v>
      </c>
      <c r="E115" s="24">
        <v>11797196.880000001</v>
      </c>
      <c r="F115" s="20"/>
      <c r="G115" s="20"/>
      <c r="H115" s="20"/>
      <c r="I115" s="20"/>
    </row>
    <row r="116" spans="1:9" x14ac:dyDescent="0.2">
      <c r="A116" s="22">
        <v>1245</v>
      </c>
      <c r="B116" s="20" t="s">
        <v>241</v>
      </c>
      <c r="C116" s="24">
        <v>0</v>
      </c>
      <c r="D116" s="24">
        <v>0</v>
      </c>
      <c r="E116" s="24">
        <v>0</v>
      </c>
      <c r="F116" s="20"/>
      <c r="G116" s="20"/>
      <c r="H116" s="20"/>
      <c r="I116" s="20"/>
    </row>
    <row r="117" spans="1:9" x14ac:dyDescent="0.2">
      <c r="A117" s="22">
        <v>1246</v>
      </c>
      <c r="B117" s="20" t="s">
        <v>242</v>
      </c>
      <c r="C117" s="24">
        <v>40898810.75</v>
      </c>
      <c r="D117" s="24">
        <v>674881.87</v>
      </c>
      <c r="E117" s="24">
        <v>7355858.5999999996</v>
      </c>
      <c r="F117" s="20"/>
      <c r="G117" s="20"/>
      <c r="H117" s="20"/>
      <c r="I117" s="20"/>
    </row>
    <row r="118" spans="1:9" x14ac:dyDescent="0.2">
      <c r="A118" s="22">
        <v>1247</v>
      </c>
      <c r="B118" s="20" t="s">
        <v>243</v>
      </c>
      <c r="C118" s="24">
        <v>0</v>
      </c>
      <c r="D118" s="24">
        <v>0</v>
      </c>
      <c r="E118" s="24">
        <v>0</v>
      </c>
      <c r="F118" s="20"/>
      <c r="G118" s="20"/>
      <c r="H118" s="20"/>
      <c r="I118" s="20"/>
    </row>
    <row r="119" spans="1:9" x14ac:dyDescent="0.2">
      <c r="A119" s="22">
        <v>1248</v>
      </c>
      <c r="B119" s="20" t="s">
        <v>244</v>
      </c>
      <c r="C119" s="24">
        <v>0</v>
      </c>
      <c r="D119" s="24">
        <v>0</v>
      </c>
      <c r="E119" s="24">
        <v>0</v>
      </c>
      <c r="F119" s="20"/>
      <c r="G119" s="20"/>
      <c r="H119" s="20"/>
      <c r="I119" s="20"/>
    </row>
    <row r="120" spans="1:9" x14ac:dyDescent="0.2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x14ac:dyDescent="0.2">
      <c r="A121" s="19" t="s">
        <v>165</v>
      </c>
      <c r="B121" s="19"/>
      <c r="C121" s="19"/>
      <c r="D121" s="19"/>
      <c r="E121" s="19"/>
      <c r="F121" s="19"/>
      <c r="G121" s="19"/>
      <c r="H121" s="19"/>
      <c r="I121" s="19"/>
    </row>
    <row r="122" spans="1:9" x14ac:dyDescent="0.2">
      <c r="A122" s="21" t="s">
        <v>144</v>
      </c>
      <c r="B122" s="21" t="s">
        <v>141</v>
      </c>
      <c r="C122" s="21" t="s">
        <v>142</v>
      </c>
      <c r="D122" s="21" t="s">
        <v>166</v>
      </c>
      <c r="E122" s="21" t="s">
        <v>245</v>
      </c>
      <c r="F122" s="21" t="s">
        <v>154</v>
      </c>
      <c r="G122" s="21" t="s">
        <v>226</v>
      </c>
      <c r="H122" s="21" t="s">
        <v>163</v>
      </c>
      <c r="I122" s="21" t="s">
        <v>227</v>
      </c>
    </row>
    <row r="123" spans="1:9" x14ac:dyDescent="0.2">
      <c r="A123" s="22">
        <v>1250</v>
      </c>
      <c r="B123" s="20" t="s">
        <v>246</v>
      </c>
      <c r="C123" s="24">
        <f>SUM(C124:C128)</f>
        <v>0</v>
      </c>
      <c r="D123" s="24">
        <f>SUM(D124:D128)</f>
        <v>0</v>
      </c>
      <c r="E123" s="24">
        <f>SUM(E124:E128)</f>
        <v>0</v>
      </c>
      <c r="F123" s="20"/>
      <c r="G123" s="20"/>
      <c r="H123" s="20"/>
      <c r="I123" s="20"/>
    </row>
    <row r="124" spans="1:9" x14ac:dyDescent="0.2">
      <c r="A124" s="22">
        <v>1251</v>
      </c>
      <c r="B124" s="20" t="s">
        <v>247</v>
      </c>
      <c r="C124" s="24">
        <v>0</v>
      </c>
      <c r="D124" s="24">
        <v>0</v>
      </c>
      <c r="E124" s="24">
        <v>0</v>
      </c>
      <c r="F124" s="20"/>
      <c r="G124" s="20"/>
      <c r="H124" s="20"/>
      <c r="I124" s="20"/>
    </row>
    <row r="125" spans="1:9" x14ac:dyDescent="0.2">
      <c r="A125" s="22">
        <v>1252</v>
      </c>
      <c r="B125" s="20" t="s">
        <v>248</v>
      </c>
      <c r="C125" s="24">
        <v>0</v>
      </c>
      <c r="D125" s="24">
        <v>0</v>
      </c>
      <c r="E125" s="24">
        <v>0</v>
      </c>
      <c r="F125" s="20"/>
      <c r="G125" s="20"/>
      <c r="H125" s="20"/>
      <c r="I125" s="20"/>
    </row>
    <row r="126" spans="1:9" x14ac:dyDescent="0.2">
      <c r="A126" s="22">
        <v>1253</v>
      </c>
      <c r="B126" s="20" t="s">
        <v>249</v>
      </c>
      <c r="C126" s="24">
        <v>0</v>
      </c>
      <c r="D126" s="24">
        <v>0</v>
      </c>
      <c r="E126" s="24">
        <v>0</v>
      </c>
      <c r="F126" s="20"/>
      <c r="G126" s="20"/>
      <c r="H126" s="20"/>
      <c r="I126" s="20"/>
    </row>
    <row r="127" spans="1:9" x14ac:dyDescent="0.2">
      <c r="A127" s="22">
        <v>1254</v>
      </c>
      <c r="B127" s="20" t="s">
        <v>250</v>
      </c>
      <c r="C127" s="24">
        <v>0</v>
      </c>
      <c r="D127" s="24">
        <v>0</v>
      </c>
      <c r="E127" s="24">
        <v>0</v>
      </c>
      <c r="F127" s="20"/>
      <c r="G127" s="20"/>
      <c r="H127" s="20"/>
      <c r="I127" s="20"/>
    </row>
    <row r="128" spans="1:9" x14ac:dyDescent="0.2">
      <c r="A128" s="22">
        <v>1259</v>
      </c>
      <c r="B128" s="20" t="s">
        <v>251</v>
      </c>
      <c r="C128" s="24">
        <v>0</v>
      </c>
      <c r="D128" s="24">
        <v>0</v>
      </c>
      <c r="E128" s="24">
        <v>0</v>
      </c>
      <c r="F128" s="20"/>
      <c r="G128" s="20"/>
      <c r="H128" s="20"/>
      <c r="I128" s="20"/>
    </row>
    <row r="129" spans="1:9" x14ac:dyDescent="0.2">
      <c r="A129" s="22">
        <v>1270</v>
      </c>
      <c r="B129" s="20" t="s">
        <v>252</v>
      </c>
      <c r="C129" s="24">
        <f>SUM(C130:C135)</f>
        <v>162248.23000000001</v>
      </c>
      <c r="D129" s="24">
        <f>SUM(D130:D135)</f>
        <v>0</v>
      </c>
      <c r="E129" s="24">
        <f>SUM(E130:E135)</f>
        <v>0</v>
      </c>
      <c r="F129" s="20"/>
      <c r="G129" s="20"/>
      <c r="H129" s="20"/>
      <c r="I129" s="20"/>
    </row>
    <row r="130" spans="1:9" x14ac:dyDescent="0.2">
      <c r="A130" s="22">
        <v>1271</v>
      </c>
      <c r="B130" s="20" t="s">
        <v>253</v>
      </c>
      <c r="C130" s="24">
        <v>0</v>
      </c>
      <c r="D130" s="24">
        <v>0</v>
      </c>
      <c r="E130" s="24">
        <v>0</v>
      </c>
      <c r="F130" s="20"/>
      <c r="G130" s="20"/>
      <c r="H130" s="20"/>
      <c r="I130" s="20"/>
    </row>
    <row r="131" spans="1:9" x14ac:dyDescent="0.2">
      <c r="A131" s="22">
        <v>1272</v>
      </c>
      <c r="B131" s="20" t="s">
        <v>254</v>
      </c>
      <c r="C131" s="24">
        <v>0</v>
      </c>
      <c r="D131" s="24">
        <v>0</v>
      </c>
      <c r="E131" s="24">
        <v>0</v>
      </c>
      <c r="F131" s="20"/>
      <c r="G131" s="20"/>
      <c r="H131" s="20"/>
      <c r="I131" s="20"/>
    </row>
    <row r="132" spans="1:9" x14ac:dyDescent="0.2">
      <c r="A132" s="22">
        <v>1273</v>
      </c>
      <c r="B132" s="20" t="s">
        <v>255</v>
      </c>
      <c r="C132" s="24">
        <v>162248.23000000001</v>
      </c>
      <c r="D132" s="24">
        <v>0</v>
      </c>
      <c r="E132" s="24">
        <v>0</v>
      </c>
      <c r="F132" s="20"/>
      <c r="G132" s="20"/>
      <c r="H132" s="20"/>
      <c r="I132" s="20"/>
    </row>
    <row r="133" spans="1:9" x14ac:dyDescent="0.2">
      <c r="A133" s="22">
        <v>1274</v>
      </c>
      <c r="B133" s="20" t="s">
        <v>256</v>
      </c>
      <c r="C133" s="24">
        <v>0</v>
      </c>
      <c r="D133" s="24">
        <v>0</v>
      </c>
      <c r="E133" s="24">
        <v>0</v>
      </c>
      <c r="F133" s="20"/>
      <c r="G133" s="20"/>
      <c r="H133" s="20"/>
      <c r="I133" s="20"/>
    </row>
    <row r="134" spans="1:9" x14ac:dyDescent="0.2">
      <c r="A134" s="22">
        <v>1275</v>
      </c>
      <c r="B134" s="20" t="s">
        <v>257</v>
      </c>
      <c r="C134" s="24">
        <v>0</v>
      </c>
      <c r="D134" s="24">
        <v>0</v>
      </c>
      <c r="E134" s="24">
        <v>0</v>
      </c>
      <c r="F134" s="20"/>
      <c r="G134" s="20"/>
      <c r="H134" s="20"/>
      <c r="I134" s="20"/>
    </row>
    <row r="135" spans="1:9" x14ac:dyDescent="0.2">
      <c r="A135" s="22">
        <v>1279</v>
      </c>
      <c r="B135" s="20" t="s">
        <v>258</v>
      </c>
      <c r="C135" s="24">
        <v>0</v>
      </c>
      <c r="D135" s="24">
        <v>0</v>
      </c>
      <c r="E135" s="24">
        <v>0</v>
      </c>
      <c r="F135" s="20"/>
      <c r="G135" s="20"/>
      <c r="H135" s="20"/>
      <c r="I135" s="20"/>
    </row>
    <row r="136" spans="1:9" x14ac:dyDescent="0.2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x14ac:dyDescent="0.2">
      <c r="A137" s="19" t="s">
        <v>167</v>
      </c>
      <c r="B137" s="19"/>
      <c r="C137" s="19"/>
      <c r="D137" s="19"/>
      <c r="E137" s="19"/>
      <c r="F137" s="19"/>
      <c r="G137" s="19"/>
      <c r="H137" s="19"/>
      <c r="I137" s="20"/>
    </row>
    <row r="138" spans="1:9" x14ac:dyDescent="0.2">
      <c r="A138" s="21" t="s">
        <v>144</v>
      </c>
      <c r="B138" s="21" t="s">
        <v>141</v>
      </c>
      <c r="C138" s="21" t="s">
        <v>142</v>
      </c>
      <c r="D138" s="21" t="s">
        <v>259</v>
      </c>
      <c r="E138" s="21"/>
      <c r="F138" s="21"/>
      <c r="G138" s="21"/>
      <c r="H138" s="21"/>
      <c r="I138" s="20"/>
    </row>
    <row r="139" spans="1:9" x14ac:dyDescent="0.2">
      <c r="A139" s="22">
        <v>1160</v>
      </c>
      <c r="B139" s="20" t="s">
        <v>260</v>
      </c>
      <c r="C139" s="24">
        <f>SUM(C140:C141)</f>
        <v>0</v>
      </c>
      <c r="D139" s="20"/>
      <c r="E139" s="20"/>
      <c r="F139" s="20"/>
      <c r="G139" s="20"/>
      <c r="H139" s="20"/>
      <c r="I139" s="20"/>
    </row>
    <row r="140" spans="1:9" x14ac:dyDescent="0.2">
      <c r="A140" s="22">
        <v>1161</v>
      </c>
      <c r="B140" s="20" t="s">
        <v>261</v>
      </c>
      <c r="C140" s="24">
        <v>0</v>
      </c>
      <c r="D140" s="20"/>
      <c r="E140" s="20"/>
      <c r="F140" s="20"/>
      <c r="G140" s="20"/>
      <c r="H140" s="20"/>
      <c r="I140" s="20"/>
    </row>
    <row r="141" spans="1:9" x14ac:dyDescent="0.2">
      <c r="A141" s="22">
        <v>1162</v>
      </c>
      <c r="B141" s="20" t="s">
        <v>262</v>
      </c>
      <c r="C141" s="24">
        <v>0</v>
      </c>
      <c r="D141" s="20"/>
      <c r="E141" s="20"/>
      <c r="F141" s="20"/>
      <c r="G141" s="20"/>
      <c r="H141" s="20"/>
      <c r="I141" s="20"/>
    </row>
    <row r="142" spans="1:9" x14ac:dyDescent="0.2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x14ac:dyDescent="0.2">
      <c r="A143" s="19" t="s">
        <v>578</v>
      </c>
      <c r="B143" s="19"/>
      <c r="C143" s="19"/>
      <c r="D143" s="19"/>
      <c r="E143" s="19"/>
      <c r="F143" s="19"/>
      <c r="G143" s="19"/>
      <c r="H143" s="19"/>
      <c r="I143" s="20"/>
    </row>
    <row r="144" spans="1:9" x14ac:dyDescent="0.2">
      <c r="A144" s="21" t="s">
        <v>144</v>
      </c>
      <c r="B144" s="21" t="s">
        <v>141</v>
      </c>
      <c r="C144" s="21" t="s">
        <v>142</v>
      </c>
      <c r="D144" s="21" t="s">
        <v>205</v>
      </c>
      <c r="E144" s="21"/>
      <c r="F144" s="21"/>
      <c r="G144" s="21"/>
      <c r="H144" s="21"/>
      <c r="I144" s="20"/>
    </row>
    <row r="145" spans="1:9" x14ac:dyDescent="0.2">
      <c r="A145" s="22">
        <v>1190</v>
      </c>
      <c r="B145" s="20" t="s">
        <v>586</v>
      </c>
      <c r="C145" s="24">
        <f>SUM(C146:C149)</f>
        <v>31242</v>
      </c>
      <c r="D145" s="20"/>
      <c r="E145" s="20"/>
      <c r="F145" s="20"/>
      <c r="G145" s="20"/>
      <c r="H145" s="20"/>
      <c r="I145" s="20"/>
    </row>
    <row r="146" spans="1:9" x14ac:dyDescent="0.2">
      <c r="A146" s="22">
        <v>1191</v>
      </c>
      <c r="B146" s="20" t="s">
        <v>579</v>
      </c>
      <c r="C146" s="24">
        <v>31242</v>
      </c>
      <c r="D146" s="20"/>
      <c r="E146" s="20"/>
      <c r="F146" s="20"/>
      <c r="G146" s="20"/>
      <c r="H146" s="20"/>
      <c r="I146" s="20"/>
    </row>
    <row r="147" spans="1:9" x14ac:dyDescent="0.2">
      <c r="A147" s="22">
        <v>1192</v>
      </c>
      <c r="B147" s="20" t="s">
        <v>580</v>
      </c>
      <c r="C147" s="24">
        <v>0</v>
      </c>
      <c r="D147" s="20"/>
      <c r="E147" s="20"/>
      <c r="F147" s="20"/>
      <c r="G147" s="20"/>
      <c r="H147" s="20"/>
      <c r="I147" s="20"/>
    </row>
    <row r="148" spans="1:9" x14ac:dyDescent="0.2">
      <c r="A148" s="22">
        <v>1193</v>
      </c>
      <c r="B148" s="20" t="s">
        <v>581</v>
      </c>
      <c r="C148" s="24">
        <v>0</v>
      </c>
      <c r="D148" s="20"/>
      <c r="E148" s="20"/>
      <c r="F148" s="20"/>
      <c r="G148" s="20"/>
      <c r="H148" s="20"/>
      <c r="I148" s="20"/>
    </row>
    <row r="149" spans="1:9" x14ac:dyDescent="0.2">
      <c r="A149" s="22">
        <v>1194</v>
      </c>
      <c r="B149" s="20" t="s">
        <v>582</v>
      </c>
      <c r="C149" s="24">
        <v>0</v>
      </c>
      <c r="D149" s="20"/>
      <c r="E149" s="20"/>
      <c r="F149" s="20"/>
      <c r="G149" s="20"/>
      <c r="H149" s="20"/>
      <c r="I149" s="20"/>
    </row>
    <row r="150" spans="1:9" x14ac:dyDescent="0.2">
      <c r="A150" s="19" t="s">
        <v>626</v>
      </c>
      <c r="B150" s="20"/>
      <c r="C150" s="24"/>
      <c r="D150" s="20"/>
      <c r="E150" s="20"/>
      <c r="F150" s="20"/>
      <c r="G150" s="20"/>
      <c r="H150" s="20"/>
      <c r="I150" s="20"/>
    </row>
    <row r="151" spans="1:9" x14ac:dyDescent="0.2">
      <c r="A151" s="21" t="s">
        <v>144</v>
      </c>
      <c r="B151" s="21" t="s">
        <v>141</v>
      </c>
      <c r="C151" s="21" t="s">
        <v>142</v>
      </c>
      <c r="D151" s="21" t="s">
        <v>205</v>
      </c>
      <c r="E151" s="21"/>
      <c r="F151" s="21"/>
      <c r="G151" s="21"/>
      <c r="H151" s="21"/>
      <c r="I151" s="20"/>
    </row>
    <row r="152" spans="1:9" x14ac:dyDescent="0.2">
      <c r="A152" s="22">
        <v>1290</v>
      </c>
      <c r="B152" s="20" t="s">
        <v>263</v>
      </c>
      <c r="C152" s="24">
        <f>SUM(C153:C155)</f>
        <v>0</v>
      </c>
      <c r="D152" s="20"/>
      <c r="E152" s="20"/>
      <c r="F152" s="20"/>
      <c r="G152" s="20"/>
      <c r="H152" s="20"/>
      <c r="I152" s="20"/>
    </row>
    <row r="153" spans="1:9" x14ac:dyDescent="0.2">
      <c r="A153" s="22">
        <v>1291</v>
      </c>
      <c r="B153" s="20" t="s">
        <v>264</v>
      </c>
      <c r="C153" s="24">
        <v>0</v>
      </c>
      <c r="D153" s="20"/>
      <c r="E153" s="20"/>
      <c r="F153" s="20"/>
      <c r="G153" s="20"/>
      <c r="H153" s="20"/>
      <c r="I153" s="20"/>
    </row>
    <row r="154" spans="1:9" x14ac:dyDescent="0.2">
      <c r="A154" s="22">
        <v>1292</v>
      </c>
      <c r="B154" s="20" t="s">
        <v>265</v>
      </c>
      <c r="C154" s="24">
        <v>0</v>
      </c>
      <c r="D154" s="20"/>
      <c r="E154" s="20"/>
      <c r="F154" s="20"/>
      <c r="G154" s="20"/>
      <c r="H154" s="20"/>
      <c r="I154" s="20"/>
    </row>
    <row r="155" spans="1:9" x14ac:dyDescent="0.2">
      <c r="A155" s="22">
        <v>1293</v>
      </c>
      <c r="B155" s="20" t="s">
        <v>266</v>
      </c>
      <c r="C155" s="24">
        <v>0</v>
      </c>
      <c r="D155" s="20"/>
      <c r="E155" s="20"/>
      <c r="F155" s="20"/>
      <c r="G155" s="20"/>
      <c r="H155" s="20"/>
      <c r="I155" s="20"/>
    </row>
    <row r="156" spans="1:9" x14ac:dyDescent="0.2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x14ac:dyDescent="0.2">
      <c r="A157" s="19" t="s">
        <v>169</v>
      </c>
      <c r="B157" s="19"/>
      <c r="C157" s="19"/>
      <c r="D157" s="19"/>
      <c r="E157" s="19"/>
      <c r="F157" s="19"/>
      <c r="G157" s="19"/>
      <c r="H157" s="19"/>
      <c r="I157" s="20"/>
    </row>
    <row r="158" spans="1:9" x14ac:dyDescent="0.2">
      <c r="A158" s="21" t="s">
        <v>144</v>
      </c>
      <c r="B158" s="21" t="s">
        <v>141</v>
      </c>
      <c r="C158" s="21" t="s">
        <v>142</v>
      </c>
      <c r="D158" s="21" t="s">
        <v>201</v>
      </c>
      <c r="E158" s="21" t="s">
        <v>202</v>
      </c>
      <c r="F158" s="21" t="s">
        <v>203</v>
      </c>
      <c r="G158" s="21" t="s">
        <v>267</v>
      </c>
      <c r="H158" s="21" t="s">
        <v>268</v>
      </c>
      <c r="I158" s="20"/>
    </row>
    <row r="159" spans="1:9" x14ac:dyDescent="0.2">
      <c r="A159" s="22">
        <v>2110</v>
      </c>
      <c r="B159" s="20" t="s">
        <v>269</v>
      </c>
      <c r="C159" s="24">
        <f>SUM(C160:C168)</f>
        <v>39905627.019999996</v>
      </c>
      <c r="D159" s="24">
        <f>SUM(D160:D168)</f>
        <v>39905627.019999996</v>
      </c>
      <c r="E159" s="24">
        <f>SUM(E160:E168)</f>
        <v>0</v>
      </c>
      <c r="F159" s="24">
        <f>SUM(F160:F168)</f>
        <v>0</v>
      </c>
      <c r="G159" s="24">
        <f>SUM(G160:G168)</f>
        <v>0</v>
      </c>
      <c r="H159" s="20"/>
      <c r="I159" s="20"/>
    </row>
    <row r="160" spans="1:9" x14ac:dyDescent="0.2">
      <c r="A160" s="22">
        <v>2111</v>
      </c>
      <c r="B160" s="20" t="s">
        <v>270</v>
      </c>
      <c r="C160" s="24">
        <v>6173449.29</v>
      </c>
      <c r="D160" s="24">
        <f>C160</f>
        <v>6173449.29</v>
      </c>
      <c r="E160" s="24">
        <v>0</v>
      </c>
      <c r="F160" s="24">
        <v>0</v>
      </c>
      <c r="G160" s="24">
        <v>0</v>
      </c>
      <c r="H160" s="20"/>
      <c r="I160" s="20"/>
    </row>
    <row r="161" spans="1:9" x14ac:dyDescent="0.2">
      <c r="A161" s="22">
        <v>2112</v>
      </c>
      <c r="B161" s="20" t="s">
        <v>271</v>
      </c>
      <c r="C161" s="24">
        <v>13665822.300000001</v>
      </c>
      <c r="D161" s="24">
        <f t="shared" ref="D161:D168" si="0">C161</f>
        <v>13665822.300000001</v>
      </c>
      <c r="E161" s="24">
        <v>0</v>
      </c>
      <c r="F161" s="24">
        <v>0</v>
      </c>
      <c r="G161" s="24">
        <v>0</v>
      </c>
      <c r="H161" s="20"/>
      <c r="I161" s="20"/>
    </row>
    <row r="162" spans="1:9" x14ac:dyDescent="0.2">
      <c r="A162" s="22">
        <v>2113</v>
      </c>
      <c r="B162" s="20" t="s">
        <v>272</v>
      </c>
      <c r="C162" s="24">
        <v>4518630.59</v>
      </c>
      <c r="D162" s="24">
        <f t="shared" si="0"/>
        <v>4518630.59</v>
      </c>
      <c r="E162" s="24">
        <v>0</v>
      </c>
      <c r="F162" s="24">
        <v>0</v>
      </c>
      <c r="G162" s="24">
        <v>0</v>
      </c>
      <c r="H162" s="20"/>
      <c r="I162" s="20"/>
    </row>
    <row r="163" spans="1:9" x14ac:dyDescent="0.2">
      <c r="A163" s="22">
        <v>2114</v>
      </c>
      <c r="B163" s="20" t="s">
        <v>273</v>
      </c>
      <c r="C163" s="24">
        <v>0</v>
      </c>
      <c r="D163" s="24">
        <f t="shared" si="0"/>
        <v>0</v>
      </c>
      <c r="E163" s="24">
        <v>0</v>
      </c>
      <c r="F163" s="24">
        <v>0</v>
      </c>
      <c r="G163" s="24">
        <v>0</v>
      </c>
      <c r="H163" s="20"/>
      <c r="I163" s="20"/>
    </row>
    <row r="164" spans="1:9" x14ac:dyDescent="0.2">
      <c r="A164" s="22">
        <v>2115</v>
      </c>
      <c r="B164" s="20" t="s">
        <v>274</v>
      </c>
      <c r="C164" s="24">
        <v>0</v>
      </c>
      <c r="D164" s="24">
        <f t="shared" si="0"/>
        <v>0</v>
      </c>
      <c r="E164" s="24">
        <v>0</v>
      </c>
      <c r="F164" s="24">
        <v>0</v>
      </c>
      <c r="G164" s="24">
        <v>0</v>
      </c>
      <c r="H164" s="20"/>
      <c r="I164" s="20"/>
    </row>
    <row r="165" spans="1:9" x14ac:dyDescent="0.2">
      <c r="A165" s="22">
        <v>2116</v>
      </c>
      <c r="B165" s="20" t="s">
        <v>275</v>
      </c>
      <c r="C165" s="24">
        <v>0</v>
      </c>
      <c r="D165" s="24">
        <f t="shared" si="0"/>
        <v>0</v>
      </c>
      <c r="E165" s="24">
        <v>0</v>
      </c>
      <c r="F165" s="24">
        <v>0</v>
      </c>
      <c r="G165" s="24">
        <v>0</v>
      </c>
      <c r="H165" s="20"/>
      <c r="I165" s="20"/>
    </row>
    <row r="166" spans="1:9" x14ac:dyDescent="0.2">
      <c r="A166" s="22">
        <v>2117</v>
      </c>
      <c r="B166" s="20" t="s">
        <v>276</v>
      </c>
      <c r="C166" s="24">
        <v>3214599.93</v>
      </c>
      <c r="D166" s="24">
        <f t="shared" si="0"/>
        <v>3214599.93</v>
      </c>
      <c r="E166" s="24">
        <v>0</v>
      </c>
      <c r="F166" s="24">
        <v>0</v>
      </c>
      <c r="G166" s="24">
        <v>0</v>
      </c>
      <c r="H166" s="20"/>
      <c r="I166" s="20"/>
    </row>
    <row r="167" spans="1:9" x14ac:dyDescent="0.2">
      <c r="A167" s="22">
        <v>2118</v>
      </c>
      <c r="B167" s="20" t="s">
        <v>277</v>
      </c>
      <c r="C167" s="24">
        <v>0</v>
      </c>
      <c r="D167" s="24">
        <f t="shared" si="0"/>
        <v>0</v>
      </c>
      <c r="E167" s="24">
        <v>0</v>
      </c>
      <c r="F167" s="24">
        <v>0</v>
      </c>
      <c r="G167" s="24">
        <v>0</v>
      </c>
      <c r="H167" s="20"/>
      <c r="I167" s="20"/>
    </row>
    <row r="168" spans="1:9" x14ac:dyDescent="0.2">
      <c r="A168" s="22">
        <v>2119</v>
      </c>
      <c r="B168" s="20" t="s">
        <v>278</v>
      </c>
      <c r="C168" s="24">
        <v>12333124.91</v>
      </c>
      <c r="D168" s="24">
        <f t="shared" si="0"/>
        <v>12333124.91</v>
      </c>
      <c r="E168" s="24">
        <v>0</v>
      </c>
      <c r="F168" s="24">
        <v>0</v>
      </c>
      <c r="G168" s="24">
        <v>0</v>
      </c>
      <c r="H168" s="20"/>
      <c r="I168" s="20"/>
    </row>
    <row r="169" spans="1:9" x14ac:dyDescent="0.2">
      <c r="A169" s="22">
        <v>2120</v>
      </c>
      <c r="B169" s="20" t="s">
        <v>279</v>
      </c>
      <c r="C169" s="24">
        <f>SUM(C170:C172)</f>
        <v>0</v>
      </c>
      <c r="D169" s="24">
        <f>SUM(D170:D172)</f>
        <v>0</v>
      </c>
      <c r="E169" s="24">
        <f>SUM(E170:E172)</f>
        <v>0</v>
      </c>
      <c r="F169" s="24">
        <f>SUM(F170:F172)</f>
        <v>0</v>
      </c>
      <c r="G169" s="24">
        <f>SUM(G170:G172)</f>
        <v>0</v>
      </c>
      <c r="H169" s="20"/>
      <c r="I169" s="20"/>
    </row>
    <row r="170" spans="1:9" x14ac:dyDescent="0.2">
      <c r="A170" s="22">
        <v>2121</v>
      </c>
      <c r="B170" s="20" t="s">
        <v>280</v>
      </c>
      <c r="C170" s="24">
        <v>0</v>
      </c>
      <c r="D170" s="24">
        <f>C170</f>
        <v>0</v>
      </c>
      <c r="E170" s="24">
        <v>0</v>
      </c>
      <c r="F170" s="24">
        <v>0</v>
      </c>
      <c r="G170" s="24">
        <v>0</v>
      </c>
      <c r="H170" s="20"/>
      <c r="I170" s="20"/>
    </row>
    <row r="171" spans="1:9" x14ac:dyDescent="0.2">
      <c r="A171" s="22">
        <v>2122</v>
      </c>
      <c r="B171" s="20" t="s">
        <v>281</v>
      </c>
      <c r="C171" s="24">
        <v>0</v>
      </c>
      <c r="D171" s="24">
        <f>C171</f>
        <v>0</v>
      </c>
      <c r="E171" s="24">
        <v>0</v>
      </c>
      <c r="F171" s="24">
        <v>0</v>
      </c>
      <c r="G171" s="24">
        <v>0</v>
      </c>
      <c r="H171" s="20"/>
      <c r="I171" s="20"/>
    </row>
    <row r="172" spans="1:9" x14ac:dyDescent="0.2">
      <c r="A172" s="22">
        <v>2129</v>
      </c>
      <c r="B172" s="20" t="s">
        <v>282</v>
      </c>
      <c r="C172" s="24">
        <v>0</v>
      </c>
      <c r="D172" s="24">
        <f>C172</f>
        <v>0</v>
      </c>
      <c r="E172" s="24">
        <v>0</v>
      </c>
      <c r="F172" s="24">
        <v>0</v>
      </c>
      <c r="G172" s="24">
        <v>0</v>
      </c>
      <c r="H172" s="20"/>
      <c r="I172" s="20"/>
    </row>
    <row r="173" spans="1:9" x14ac:dyDescent="0.2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x14ac:dyDescent="0.2">
      <c r="A174" s="19" t="s">
        <v>170</v>
      </c>
      <c r="B174" s="19"/>
      <c r="C174" s="19"/>
      <c r="D174" s="19"/>
      <c r="E174" s="19"/>
      <c r="F174" s="19"/>
      <c r="G174" s="19"/>
      <c r="H174" s="19"/>
      <c r="I174" s="20"/>
    </row>
    <row r="175" spans="1:9" x14ac:dyDescent="0.2">
      <c r="A175" s="21" t="s">
        <v>144</v>
      </c>
      <c r="B175" s="21" t="s">
        <v>141</v>
      </c>
      <c r="C175" s="21" t="s">
        <v>142</v>
      </c>
      <c r="D175" s="21" t="s">
        <v>145</v>
      </c>
      <c r="E175" s="21" t="s">
        <v>205</v>
      </c>
      <c r="F175" s="21"/>
      <c r="G175" s="21"/>
      <c r="H175" s="21"/>
      <c r="I175" s="20"/>
    </row>
    <row r="176" spans="1:9" x14ac:dyDescent="0.2">
      <c r="A176" s="22">
        <v>2160</v>
      </c>
      <c r="B176" s="20" t="s">
        <v>283</v>
      </c>
      <c r="C176" s="24">
        <f>SUM(C177:C182)</f>
        <v>0</v>
      </c>
      <c r="D176" s="20"/>
      <c r="E176" s="20"/>
      <c r="F176" s="20"/>
      <c r="G176" s="20"/>
      <c r="H176" s="20"/>
      <c r="I176" s="20"/>
    </row>
    <row r="177" spans="1:9" x14ac:dyDescent="0.2">
      <c r="A177" s="22">
        <v>2161</v>
      </c>
      <c r="B177" s="20" t="s">
        <v>284</v>
      </c>
      <c r="C177" s="24">
        <v>0</v>
      </c>
      <c r="D177" s="20"/>
      <c r="E177" s="20"/>
      <c r="F177" s="20"/>
      <c r="G177" s="20"/>
      <c r="H177" s="20"/>
      <c r="I177" s="20"/>
    </row>
    <row r="178" spans="1:9" x14ac:dyDescent="0.2">
      <c r="A178" s="22">
        <v>2162</v>
      </c>
      <c r="B178" s="20" t="s">
        <v>285</v>
      </c>
      <c r="C178" s="24">
        <v>0</v>
      </c>
      <c r="D178" s="20"/>
      <c r="E178" s="20"/>
      <c r="F178" s="20"/>
      <c r="G178" s="20"/>
      <c r="H178" s="20"/>
      <c r="I178" s="20"/>
    </row>
    <row r="179" spans="1:9" x14ac:dyDescent="0.2">
      <c r="A179" s="22">
        <v>2163</v>
      </c>
      <c r="B179" s="20" t="s">
        <v>286</v>
      </c>
      <c r="C179" s="24">
        <v>0</v>
      </c>
      <c r="D179" s="20"/>
      <c r="E179" s="20"/>
      <c r="F179" s="20"/>
      <c r="G179" s="20"/>
      <c r="H179" s="20"/>
      <c r="I179" s="20"/>
    </row>
    <row r="180" spans="1:9" x14ac:dyDescent="0.2">
      <c r="A180" s="22">
        <v>2164</v>
      </c>
      <c r="B180" s="20" t="s">
        <v>287</v>
      </c>
      <c r="C180" s="24">
        <v>0</v>
      </c>
      <c r="D180" s="20"/>
      <c r="E180" s="20"/>
      <c r="F180" s="20"/>
      <c r="G180" s="20"/>
      <c r="H180" s="20"/>
      <c r="I180" s="20"/>
    </row>
    <row r="181" spans="1:9" x14ac:dyDescent="0.2">
      <c r="A181" s="22">
        <v>2165</v>
      </c>
      <c r="B181" s="20" t="s">
        <v>288</v>
      </c>
      <c r="C181" s="24">
        <v>0</v>
      </c>
      <c r="D181" s="20"/>
      <c r="E181" s="20"/>
      <c r="F181" s="20"/>
      <c r="G181" s="20"/>
      <c r="H181" s="20"/>
      <c r="I181" s="20"/>
    </row>
    <row r="182" spans="1:9" x14ac:dyDescent="0.2">
      <c r="A182" s="22">
        <v>2166</v>
      </c>
      <c r="B182" s="20" t="s">
        <v>289</v>
      </c>
      <c r="C182" s="24">
        <v>0</v>
      </c>
      <c r="D182" s="20"/>
      <c r="E182" s="20"/>
      <c r="F182" s="20"/>
      <c r="G182" s="20"/>
      <c r="H182" s="20"/>
      <c r="I182" s="20"/>
    </row>
    <row r="183" spans="1:9" x14ac:dyDescent="0.2">
      <c r="A183" s="22">
        <v>2250</v>
      </c>
      <c r="B183" s="20" t="s">
        <v>290</v>
      </c>
      <c r="C183" s="24">
        <f>SUM(C184:C189)</f>
        <v>0</v>
      </c>
      <c r="D183" s="20"/>
      <c r="E183" s="20"/>
      <c r="F183" s="20"/>
      <c r="G183" s="20"/>
      <c r="H183" s="20"/>
      <c r="I183" s="20"/>
    </row>
    <row r="184" spans="1:9" x14ac:dyDescent="0.2">
      <c r="A184" s="22">
        <v>2251</v>
      </c>
      <c r="B184" s="20" t="s">
        <v>291</v>
      </c>
      <c r="C184" s="24">
        <v>0</v>
      </c>
      <c r="D184" s="20"/>
      <c r="E184" s="20"/>
      <c r="F184" s="20"/>
      <c r="G184" s="20"/>
      <c r="H184" s="20"/>
      <c r="I184" s="20"/>
    </row>
    <row r="185" spans="1:9" x14ac:dyDescent="0.2">
      <c r="A185" s="22">
        <v>2252</v>
      </c>
      <c r="B185" s="20" t="s">
        <v>292</v>
      </c>
      <c r="C185" s="24">
        <v>0</v>
      </c>
      <c r="D185" s="20"/>
      <c r="E185" s="20"/>
      <c r="F185" s="20"/>
      <c r="G185" s="20"/>
      <c r="H185" s="20"/>
      <c r="I185" s="20"/>
    </row>
    <row r="186" spans="1:9" x14ac:dyDescent="0.2">
      <c r="A186" s="22">
        <v>2253</v>
      </c>
      <c r="B186" s="20" t="s">
        <v>293</v>
      </c>
      <c r="C186" s="24">
        <v>0</v>
      </c>
      <c r="D186" s="20"/>
      <c r="E186" s="20"/>
      <c r="F186" s="20"/>
      <c r="G186" s="20"/>
      <c r="H186" s="20"/>
      <c r="I186" s="20"/>
    </row>
    <row r="187" spans="1:9" x14ac:dyDescent="0.2">
      <c r="A187" s="22">
        <v>2254</v>
      </c>
      <c r="B187" s="20" t="s">
        <v>294</v>
      </c>
      <c r="C187" s="24">
        <v>0</v>
      </c>
      <c r="D187" s="20"/>
      <c r="E187" s="20"/>
      <c r="F187" s="20"/>
      <c r="G187" s="20"/>
      <c r="H187" s="20"/>
      <c r="I187" s="20"/>
    </row>
    <row r="188" spans="1:9" x14ac:dyDescent="0.2">
      <c r="A188" s="22">
        <v>2255</v>
      </c>
      <c r="B188" s="20" t="s">
        <v>295</v>
      </c>
      <c r="C188" s="24">
        <v>0</v>
      </c>
      <c r="D188" s="20"/>
      <c r="E188" s="20"/>
      <c r="F188" s="20"/>
      <c r="G188" s="20"/>
      <c r="H188" s="20"/>
      <c r="I188" s="20"/>
    </row>
    <row r="189" spans="1:9" x14ac:dyDescent="0.2">
      <c r="A189" s="22">
        <v>2256</v>
      </c>
      <c r="B189" s="20" t="s">
        <v>296</v>
      </c>
      <c r="C189" s="24">
        <v>0</v>
      </c>
      <c r="D189" s="20"/>
      <c r="E189" s="20"/>
      <c r="F189" s="20"/>
      <c r="G189" s="20"/>
      <c r="H189" s="20"/>
      <c r="I189" s="20"/>
    </row>
    <row r="190" spans="1:9" x14ac:dyDescent="0.2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x14ac:dyDescent="0.2">
      <c r="A191" s="19" t="s">
        <v>171</v>
      </c>
      <c r="B191" s="19"/>
      <c r="C191" s="19"/>
      <c r="D191" s="19"/>
      <c r="E191" s="19"/>
      <c r="F191" s="19"/>
      <c r="G191" s="19"/>
      <c r="H191" s="19"/>
      <c r="I191" s="20"/>
    </row>
    <row r="192" spans="1:9" x14ac:dyDescent="0.2">
      <c r="A192" s="23" t="s">
        <v>144</v>
      </c>
      <c r="B192" s="23" t="s">
        <v>141</v>
      </c>
      <c r="C192" s="23" t="s">
        <v>142</v>
      </c>
      <c r="D192" s="23" t="s">
        <v>145</v>
      </c>
      <c r="E192" s="23" t="s">
        <v>205</v>
      </c>
      <c r="F192" s="23"/>
      <c r="G192" s="23"/>
      <c r="H192" s="23"/>
      <c r="I192" s="20"/>
    </row>
    <row r="193" spans="1:9" x14ac:dyDescent="0.2">
      <c r="A193" s="22">
        <v>2159</v>
      </c>
      <c r="B193" s="20" t="s">
        <v>297</v>
      </c>
      <c r="C193" s="24">
        <v>0</v>
      </c>
      <c r="D193" s="20"/>
      <c r="E193" s="20"/>
      <c r="F193" s="20"/>
      <c r="G193" s="20"/>
      <c r="H193" s="20"/>
      <c r="I193" s="20"/>
    </row>
    <row r="194" spans="1:9" x14ac:dyDescent="0.2">
      <c r="A194" s="22">
        <v>2199</v>
      </c>
      <c r="B194" s="20" t="s">
        <v>298</v>
      </c>
      <c r="C194" s="24">
        <v>0</v>
      </c>
      <c r="D194" s="20"/>
      <c r="E194" s="20"/>
      <c r="F194" s="20"/>
      <c r="G194" s="20"/>
      <c r="H194" s="20"/>
      <c r="I194" s="20"/>
    </row>
    <row r="195" spans="1:9" x14ac:dyDescent="0.2">
      <c r="A195" s="22">
        <v>2240</v>
      </c>
      <c r="B195" s="20" t="s">
        <v>299</v>
      </c>
      <c r="C195" s="24">
        <f>SUM(C196:C198)</f>
        <v>0</v>
      </c>
      <c r="D195" s="20"/>
      <c r="E195" s="20"/>
      <c r="F195" s="20"/>
      <c r="G195" s="20"/>
      <c r="H195" s="20"/>
      <c r="I195" s="20"/>
    </row>
    <row r="196" spans="1:9" x14ac:dyDescent="0.2">
      <c r="A196" s="22">
        <v>2241</v>
      </c>
      <c r="B196" s="20" t="s">
        <v>300</v>
      </c>
      <c r="C196" s="24">
        <v>0</v>
      </c>
      <c r="D196" s="20"/>
      <c r="E196" s="20"/>
      <c r="F196" s="20"/>
      <c r="G196" s="20"/>
      <c r="H196" s="20"/>
      <c r="I196" s="20"/>
    </row>
    <row r="197" spans="1:9" x14ac:dyDescent="0.2">
      <c r="A197" s="22">
        <v>2242</v>
      </c>
      <c r="B197" s="20" t="s">
        <v>301</v>
      </c>
      <c r="C197" s="24">
        <v>0</v>
      </c>
      <c r="D197" s="20"/>
      <c r="E197" s="20"/>
      <c r="F197" s="20"/>
      <c r="G197" s="20"/>
      <c r="H197" s="20"/>
      <c r="I197" s="20"/>
    </row>
    <row r="198" spans="1:9" x14ac:dyDescent="0.2">
      <c r="A198" s="22">
        <v>2249</v>
      </c>
      <c r="B198" s="20" t="s">
        <v>302</v>
      </c>
      <c r="C198" s="24">
        <v>0</v>
      </c>
      <c r="D198" s="20"/>
      <c r="E198" s="20"/>
      <c r="F198" s="20"/>
      <c r="G198" s="20"/>
      <c r="H198" s="20"/>
      <c r="I198" s="20"/>
    </row>
    <row r="199" spans="1:9" x14ac:dyDescent="0.2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x14ac:dyDescent="0.2">
      <c r="A200" s="20"/>
      <c r="B200" s="20" t="s">
        <v>625</v>
      </c>
      <c r="C200" s="20"/>
      <c r="D200" s="20"/>
      <c r="E200" s="20"/>
      <c r="F200" s="20"/>
      <c r="G200" s="20"/>
      <c r="H200" s="20"/>
      <c r="I200" s="20"/>
    </row>
    <row r="201" spans="1:9" x14ac:dyDescent="0.2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x14ac:dyDescent="0.2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x14ac:dyDescent="0.2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x14ac:dyDescent="0.2">
      <c r="A204" s="20"/>
      <c r="B204" s="20"/>
      <c r="C204" s="20"/>
      <c r="D204" s="20"/>
      <c r="E204" s="20"/>
      <c r="F204" s="20"/>
      <c r="G204" s="20"/>
      <c r="H204" s="20"/>
      <c r="I204" s="20"/>
    </row>
    <row r="206" spans="1:9" x14ac:dyDescent="0.2">
      <c r="A206" s="173" t="s">
        <v>662</v>
      </c>
      <c r="B206" s="173"/>
      <c r="C206" s="173"/>
      <c r="D206" s="14" t="s">
        <v>605</v>
      </c>
      <c r="E206" s="25">
        <v>2023</v>
      </c>
    </row>
    <row r="207" spans="1:9" x14ac:dyDescent="0.2">
      <c r="A207" s="173" t="s">
        <v>610</v>
      </c>
      <c r="B207" s="173"/>
      <c r="C207" s="173"/>
      <c r="D207" s="14" t="s">
        <v>606</v>
      </c>
      <c r="E207" s="25" t="s">
        <v>608</v>
      </c>
    </row>
    <row r="208" spans="1:9" x14ac:dyDescent="0.2">
      <c r="A208" s="173" t="s">
        <v>663</v>
      </c>
      <c r="B208" s="173"/>
      <c r="C208" s="173"/>
      <c r="D208" s="14" t="s">
        <v>607</v>
      </c>
      <c r="E208" s="25">
        <v>4</v>
      </c>
    </row>
    <row r="209" spans="1:5" x14ac:dyDescent="0.2">
      <c r="A209" s="18" t="s">
        <v>194</v>
      </c>
      <c r="B209" s="19"/>
      <c r="C209" s="19"/>
      <c r="D209" s="19"/>
      <c r="E209" s="19"/>
    </row>
    <row r="210" spans="1:5" x14ac:dyDescent="0.2">
      <c r="A210" s="20"/>
      <c r="B210" s="20"/>
      <c r="C210" s="20"/>
      <c r="D210" s="20"/>
      <c r="E210" s="20"/>
    </row>
    <row r="211" spans="1:5" x14ac:dyDescent="0.2">
      <c r="A211" s="45" t="s">
        <v>567</v>
      </c>
      <c r="B211" s="45"/>
      <c r="C211" s="45"/>
      <c r="D211" s="45"/>
      <c r="E211" s="45"/>
    </row>
    <row r="212" spans="1:5" x14ac:dyDescent="0.2">
      <c r="A212" s="46" t="s">
        <v>144</v>
      </c>
      <c r="B212" s="46" t="s">
        <v>141</v>
      </c>
      <c r="C212" s="46" t="s">
        <v>142</v>
      </c>
      <c r="D212" s="46" t="s">
        <v>303</v>
      </c>
      <c r="E212" s="46"/>
    </row>
    <row r="213" spans="1:5" x14ac:dyDescent="0.2">
      <c r="A213" s="48">
        <v>4100</v>
      </c>
      <c r="B213" s="49" t="s">
        <v>304</v>
      </c>
      <c r="C213" s="52">
        <f>SUM(C214+C224+C230+C233+C239+C242+C251)</f>
        <v>11221401.16</v>
      </c>
      <c r="D213" s="87"/>
      <c r="E213" s="47"/>
    </row>
    <row r="214" spans="1:5" x14ac:dyDescent="0.2">
      <c r="A214" s="48">
        <v>4110</v>
      </c>
      <c r="B214" s="49" t="s">
        <v>305</v>
      </c>
      <c r="C214" s="52">
        <f>SUM(C215:C223)</f>
        <v>0</v>
      </c>
      <c r="D214" s="87"/>
      <c r="E214" s="47"/>
    </row>
    <row r="215" spans="1:5" x14ac:dyDescent="0.2">
      <c r="A215" s="48">
        <v>4111</v>
      </c>
      <c r="B215" s="49" t="s">
        <v>306</v>
      </c>
      <c r="C215" s="52">
        <v>0</v>
      </c>
      <c r="D215" s="87"/>
      <c r="E215" s="47"/>
    </row>
    <row r="216" spans="1:5" x14ac:dyDescent="0.2">
      <c r="A216" s="48">
        <v>4112</v>
      </c>
      <c r="B216" s="49" t="s">
        <v>307</v>
      </c>
      <c r="C216" s="52">
        <v>0</v>
      </c>
      <c r="D216" s="87"/>
      <c r="E216" s="47"/>
    </row>
    <row r="217" spans="1:5" x14ac:dyDescent="0.2">
      <c r="A217" s="48">
        <v>4113</v>
      </c>
      <c r="B217" s="49" t="s">
        <v>308</v>
      </c>
      <c r="C217" s="52">
        <v>0</v>
      </c>
      <c r="D217" s="87"/>
      <c r="E217" s="47"/>
    </row>
    <row r="218" spans="1:5" x14ac:dyDescent="0.2">
      <c r="A218" s="48">
        <v>4114</v>
      </c>
      <c r="B218" s="49" t="s">
        <v>309</v>
      </c>
      <c r="C218" s="52">
        <v>0</v>
      </c>
      <c r="D218" s="87"/>
      <c r="E218" s="47"/>
    </row>
    <row r="219" spans="1:5" x14ac:dyDescent="0.2">
      <c r="A219" s="48">
        <v>4115</v>
      </c>
      <c r="B219" s="49" t="s">
        <v>310</v>
      </c>
      <c r="C219" s="52">
        <v>0</v>
      </c>
      <c r="D219" s="87"/>
      <c r="E219" s="47"/>
    </row>
    <row r="220" spans="1:5" x14ac:dyDescent="0.2">
      <c r="A220" s="48">
        <v>4116</v>
      </c>
      <c r="B220" s="49" t="s">
        <v>311</v>
      </c>
      <c r="C220" s="52">
        <v>0</v>
      </c>
      <c r="D220" s="87"/>
      <c r="E220" s="47"/>
    </row>
    <row r="221" spans="1:5" x14ac:dyDescent="0.2">
      <c r="A221" s="48">
        <v>4117</v>
      </c>
      <c r="B221" s="49" t="s">
        <v>312</v>
      </c>
      <c r="C221" s="52">
        <v>0</v>
      </c>
      <c r="D221" s="87"/>
      <c r="E221" s="47"/>
    </row>
    <row r="222" spans="1:5" ht="22.5" x14ac:dyDescent="0.2">
      <c r="A222" s="48">
        <v>4118</v>
      </c>
      <c r="B222" s="50" t="s">
        <v>490</v>
      </c>
      <c r="C222" s="52">
        <v>0</v>
      </c>
      <c r="D222" s="87"/>
      <c r="E222" s="47"/>
    </row>
    <row r="223" spans="1:5" x14ac:dyDescent="0.2">
      <c r="A223" s="48">
        <v>4119</v>
      </c>
      <c r="B223" s="49" t="s">
        <v>313</v>
      </c>
      <c r="C223" s="52">
        <v>0</v>
      </c>
      <c r="D223" s="87"/>
      <c r="E223" s="47"/>
    </row>
    <row r="224" spans="1:5" x14ac:dyDescent="0.2">
      <c r="A224" s="48">
        <v>4120</v>
      </c>
      <c r="B224" s="49" t="s">
        <v>314</v>
      </c>
      <c r="C224" s="52">
        <f>SUM(C225:C229)</f>
        <v>0</v>
      </c>
      <c r="D224" s="87"/>
      <c r="E224" s="47"/>
    </row>
    <row r="225" spans="1:5" x14ac:dyDescent="0.2">
      <c r="A225" s="48">
        <v>4121</v>
      </c>
      <c r="B225" s="49" t="s">
        <v>315</v>
      </c>
      <c r="C225" s="52">
        <v>0</v>
      </c>
      <c r="D225" s="87"/>
      <c r="E225" s="47"/>
    </row>
    <row r="226" spans="1:5" x14ac:dyDescent="0.2">
      <c r="A226" s="48">
        <v>4122</v>
      </c>
      <c r="B226" s="49" t="s">
        <v>491</v>
      </c>
      <c r="C226" s="52">
        <v>0</v>
      </c>
      <c r="D226" s="87"/>
      <c r="E226" s="47"/>
    </row>
    <row r="227" spans="1:5" x14ac:dyDescent="0.2">
      <c r="A227" s="48">
        <v>4123</v>
      </c>
      <c r="B227" s="49" t="s">
        <v>316</v>
      </c>
      <c r="C227" s="52">
        <v>0</v>
      </c>
      <c r="D227" s="87"/>
      <c r="E227" s="47"/>
    </row>
    <row r="228" spans="1:5" x14ac:dyDescent="0.2">
      <c r="A228" s="48">
        <v>4124</v>
      </c>
      <c r="B228" s="49" t="s">
        <v>317</v>
      </c>
      <c r="C228" s="52">
        <v>0</v>
      </c>
      <c r="D228" s="87"/>
      <c r="E228" s="47"/>
    </row>
    <row r="229" spans="1:5" x14ac:dyDescent="0.2">
      <c r="A229" s="48">
        <v>4129</v>
      </c>
      <c r="B229" s="49" t="s">
        <v>318</v>
      </c>
      <c r="C229" s="52">
        <v>0</v>
      </c>
      <c r="D229" s="87"/>
      <c r="E229" s="47"/>
    </row>
    <row r="230" spans="1:5" x14ac:dyDescent="0.2">
      <c r="A230" s="48">
        <v>4130</v>
      </c>
      <c r="B230" s="49" t="s">
        <v>319</v>
      </c>
      <c r="C230" s="52">
        <f>SUM(C231:C232)</f>
        <v>0</v>
      </c>
      <c r="D230" s="87"/>
      <c r="E230" s="47"/>
    </row>
    <row r="231" spans="1:5" x14ac:dyDescent="0.2">
      <c r="A231" s="48">
        <v>4131</v>
      </c>
      <c r="B231" s="49" t="s">
        <v>320</v>
      </c>
      <c r="C231" s="52">
        <v>0</v>
      </c>
      <c r="D231" s="87"/>
      <c r="E231" s="47"/>
    </row>
    <row r="232" spans="1:5" ht="22.5" x14ac:dyDescent="0.2">
      <c r="A232" s="48">
        <v>4132</v>
      </c>
      <c r="B232" s="50" t="s">
        <v>492</v>
      </c>
      <c r="C232" s="52">
        <v>0</v>
      </c>
      <c r="D232" s="87"/>
      <c r="E232" s="47"/>
    </row>
    <row r="233" spans="1:5" x14ac:dyDescent="0.2">
      <c r="A233" s="48">
        <v>4140</v>
      </c>
      <c r="B233" s="49" t="s">
        <v>321</v>
      </c>
      <c r="C233" s="52">
        <f>SUM(C234:C238)</f>
        <v>0</v>
      </c>
      <c r="D233" s="87"/>
      <c r="E233" s="47"/>
    </row>
    <row r="234" spans="1:5" x14ac:dyDescent="0.2">
      <c r="A234" s="48">
        <v>4141</v>
      </c>
      <c r="B234" s="49" t="s">
        <v>322</v>
      </c>
      <c r="C234" s="52">
        <v>0</v>
      </c>
      <c r="D234" s="87"/>
      <c r="E234" s="47"/>
    </row>
    <row r="235" spans="1:5" x14ac:dyDescent="0.2">
      <c r="A235" s="48">
        <v>4143</v>
      </c>
      <c r="B235" s="49" t="s">
        <v>323</v>
      </c>
      <c r="C235" s="52">
        <v>0</v>
      </c>
      <c r="D235" s="87"/>
      <c r="E235" s="47"/>
    </row>
    <row r="236" spans="1:5" x14ac:dyDescent="0.2">
      <c r="A236" s="48">
        <v>4144</v>
      </c>
      <c r="B236" s="49" t="s">
        <v>324</v>
      </c>
      <c r="C236" s="52">
        <v>0</v>
      </c>
      <c r="D236" s="87"/>
      <c r="E236" s="47"/>
    </row>
    <row r="237" spans="1:5" ht="22.5" x14ac:dyDescent="0.2">
      <c r="A237" s="48">
        <v>4145</v>
      </c>
      <c r="B237" s="50" t="s">
        <v>493</v>
      </c>
      <c r="C237" s="52">
        <v>0</v>
      </c>
      <c r="D237" s="87"/>
      <c r="E237" s="47"/>
    </row>
    <row r="238" spans="1:5" x14ac:dyDescent="0.2">
      <c r="A238" s="48">
        <v>4149</v>
      </c>
      <c r="B238" s="49" t="s">
        <v>325</v>
      </c>
      <c r="C238" s="52">
        <v>0</v>
      </c>
      <c r="D238" s="87"/>
      <c r="E238" s="47"/>
    </row>
    <row r="239" spans="1:5" x14ac:dyDescent="0.2">
      <c r="A239" s="48">
        <v>4150</v>
      </c>
      <c r="B239" s="49" t="s">
        <v>494</v>
      </c>
      <c r="C239" s="52">
        <f>SUM(C240:C241)</f>
        <v>0</v>
      </c>
      <c r="D239" s="87"/>
      <c r="E239" s="47"/>
    </row>
    <row r="240" spans="1:5" x14ac:dyDescent="0.2">
      <c r="A240" s="48">
        <v>4151</v>
      </c>
      <c r="B240" s="49" t="s">
        <v>494</v>
      </c>
      <c r="C240" s="52">
        <v>0</v>
      </c>
      <c r="D240" s="87"/>
      <c r="E240" s="47"/>
    </row>
    <row r="241" spans="1:5" ht="22.5" x14ac:dyDescent="0.2">
      <c r="A241" s="48">
        <v>4154</v>
      </c>
      <c r="B241" s="50" t="s">
        <v>495</v>
      </c>
      <c r="C241" s="52">
        <v>0</v>
      </c>
      <c r="D241" s="87"/>
      <c r="E241" s="47"/>
    </row>
    <row r="242" spans="1:5" x14ac:dyDescent="0.2">
      <c r="A242" s="48">
        <v>4160</v>
      </c>
      <c r="B242" s="49" t="s">
        <v>496</v>
      </c>
      <c r="C242" s="52">
        <f>SUM(C243:C250)</f>
        <v>0</v>
      </c>
      <c r="D242" s="87"/>
      <c r="E242" s="47"/>
    </row>
    <row r="243" spans="1:5" x14ac:dyDescent="0.2">
      <c r="A243" s="48">
        <v>4161</v>
      </c>
      <c r="B243" s="49" t="s">
        <v>326</v>
      </c>
      <c r="C243" s="52">
        <v>0</v>
      </c>
      <c r="D243" s="87"/>
      <c r="E243" s="47"/>
    </row>
    <row r="244" spans="1:5" x14ac:dyDescent="0.2">
      <c r="A244" s="48">
        <v>4162</v>
      </c>
      <c r="B244" s="49" t="s">
        <v>327</v>
      </c>
      <c r="C244" s="52">
        <v>0</v>
      </c>
      <c r="D244" s="87"/>
      <c r="E244" s="47"/>
    </row>
    <row r="245" spans="1:5" x14ac:dyDescent="0.2">
      <c r="A245" s="48">
        <v>4163</v>
      </c>
      <c r="B245" s="49" t="s">
        <v>328</v>
      </c>
      <c r="C245" s="52">
        <v>0</v>
      </c>
      <c r="D245" s="87"/>
      <c r="E245" s="47"/>
    </row>
    <row r="246" spans="1:5" x14ac:dyDescent="0.2">
      <c r="A246" s="48">
        <v>4164</v>
      </c>
      <c r="B246" s="49" t="s">
        <v>329</v>
      </c>
      <c r="C246" s="52">
        <v>0</v>
      </c>
      <c r="D246" s="87"/>
      <c r="E246" s="47"/>
    </row>
    <row r="247" spans="1:5" x14ac:dyDescent="0.2">
      <c r="A247" s="48">
        <v>4165</v>
      </c>
      <c r="B247" s="49" t="s">
        <v>330</v>
      </c>
      <c r="C247" s="52">
        <v>0</v>
      </c>
      <c r="D247" s="87"/>
      <c r="E247" s="47"/>
    </row>
    <row r="248" spans="1:5" ht="22.5" x14ac:dyDescent="0.2">
      <c r="A248" s="48">
        <v>4166</v>
      </c>
      <c r="B248" s="50" t="s">
        <v>497</v>
      </c>
      <c r="C248" s="52">
        <v>0</v>
      </c>
      <c r="D248" s="87"/>
      <c r="E248" s="47"/>
    </row>
    <row r="249" spans="1:5" x14ac:dyDescent="0.2">
      <c r="A249" s="48">
        <v>4168</v>
      </c>
      <c r="B249" s="49" t="s">
        <v>331</v>
      </c>
      <c r="C249" s="52">
        <v>0</v>
      </c>
      <c r="D249" s="87"/>
      <c r="E249" s="47"/>
    </row>
    <row r="250" spans="1:5" x14ac:dyDescent="0.2">
      <c r="A250" s="48">
        <v>4169</v>
      </c>
      <c r="B250" s="49" t="s">
        <v>332</v>
      </c>
      <c r="C250" s="52">
        <v>0</v>
      </c>
      <c r="D250" s="87"/>
      <c r="E250" s="47"/>
    </row>
    <row r="251" spans="1:5" x14ac:dyDescent="0.2">
      <c r="A251" s="48">
        <v>4170</v>
      </c>
      <c r="B251" s="49" t="s">
        <v>600</v>
      </c>
      <c r="C251" s="52">
        <f>SUM(C252:C259)</f>
        <v>11221401.16</v>
      </c>
      <c r="D251" s="87"/>
      <c r="E251" s="47"/>
    </row>
    <row r="252" spans="1:5" x14ac:dyDescent="0.2">
      <c r="A252" s="48">
        <v>4171</v>
      </c>
      <c r="B252" s="49" t="s">
        <v>498</v>
      </c>
      <c r="C252" s="52">
        <v>0</v>
      </c>
      <c r="D252" s="87"/>
      <c r="E252" s="47"/>
    </row>
    <row r="253" spans="1:5" x14ac:dyDescent="0.2">
      <c r="A253" s="48">
        <v>4172</v>
      </c>
      <c r="B253" s="49" t="s">
        <v>499</v>
      </c>
      <c r="C253" s="52">
        <v>0</v>
      </c>
      <c r="D253" s="87"/>
      <c r="E253" s="47"/>
    </row>
    <row r="254" spans="1:5" ht="22.5" x14ac:dyDescent="0.2">
      <c r="A254" s="48">
        <v>4173</v>
      </c>
      <c r="B254" s="50" t="s">
        <v>500</v>
      </c>
      <c r="C254" s="52">
        <v>11221401.16</v>
      </c>
      <c r="D254" s="87"/>
      <c r="E254" s="47"/>
    </row>
    <row r="255" spans="1:5" ht="22.5" x14ac:dyDescent="0.2">
      <c r="A255" s="48">
        <v>4174</v>
      </c>
      <c r="B255" s="50" t="s">
        <v>501</v>
      </c>
      <c r="C255" s="52">
        <v>0</v>
      </c>
      <c r="D255" s="87"/>
      <c r="E255" s="47"/>
    </row>
    <row r="256" spans="1:5" ht="22.5" x14ac:dyDescent="0.2">
      <c r="A256" s="48">
        <v>4175</v>
      </c>
      <c r="B256" s="50" t="s">
        <v>502</v>
      </c>
      <c r="C256" s="52">
        <v>0</v>
      </c>
      <c r="D256" s="87"/>
      <c r="E256" s="47"/>
    </row>
    <row r="257" spans="1:5" ht="22.5" x14ac:dyDescent="0.2">
      <c r="A257" s="48">
        <v>4176</v>
      </c>
      <c r="B257" s="50" t="s">
        <v>503</v>
      </c>
      <c r="C257" s="52">
        <v>0</v>
      </c>
      <c r="D257" s="87"/>
      <c r="E257" s="47"/>
    </row>
    <row r="258" spans="1:5" ht="22.5" x14ac:dyDescent="0.2">
      <c r="A258" s="48">
        <v>4177</v>
      </c>
      <c r="B258" s="50" t="s">
        <v>504</v>
      </c>
      <c r="C258" s="52">
        <v>0</v>
      </c>
      <c r="D258" s="87"/>
      <c r="E258" s="47"/>
    </row>
    <row r="259" spans="1:5" ht="22.5" x14ac:dyDescent="0.2">
      <c r="A259" s="48">
        <v>4178</v>
      </c>
      <c r="B259" s="50" t="s">
        <v>505</v>
      </c>
      <c r="C259" s="52">
        <v>0</v>
      </c>
      <c r="D259" s="87"/>
      <c r="E259" s="47"/>
    </row>
    <row r="260" spans="1:5" x14ac:dyDescent="0.2">
      <c r="A260" s="48"/>
      <c r="B260" s="50"/>
      <c r="C260" s="52"/>
      <c r="D260" s="87"/>
      <c r="E260" s="47"/>
    </row>
    <row r="261" spans="1:5" x14ac:dyDescent="0.2">
      <c r="A261" s="45" t="s">
        <v>566</v>
      </c>
      <c r="B261" s="45"/>
      <c r="C261" s="45"/>
      <c r="D261" s="45"/>
      <c r="E261" s="45"/>
    </row>
    <row r="262" spans="1:5" x14ac:dyDescent="0.2">
      <c r="A262" s="46" t="s">
        <v>144</v>
      </c>
      <c r="B262" s="46" t="s">
        <v>141</v>
      </c>
      <c r="C262" s="46" t="s">
        <v>142</v>
      </c>
      <c r="D262" s="46" t="s">
        <v>303</v>
      </c>
      <c r="E262" s="46"/>
    </row>
    <row r="263" spans="1:5" ht="33.75" x14ac:dyDescent="0.2">
      <c r="A263" s="48">
        <v>4200</v>
      </c>
      <c r="B263" s="50" t="s">
        <v>506</v>
      </c>
      <c r="C263" s="52">
        <f>+C264+C270</f>
        <v>74620085.819999993</v>
      </c>
      <c r="D263" s="87"/>
      <c r="E263" s="47"/>
    </row>
    <row r="264" spans="1:5" ht="22.5" x14ac:dyDescent="0.2">
      <c r="A264" s="48">
        <v>4210</v>
      </c>
      <c r="B264" s="50" t="s">
        <v>507</v>
      </c>
      <c r="C264" s="52">
        <f>SUM(C265:C269)</f>
        <v>34102131.219999999</v>
      </c>
      <c r="D264" s="87"/>
      <c r="E264" s="47"/>
    </row>
    <row r="265" spans="1:5" x14ac:dyDescent="0.2">
      <c r="A265" s="48">
        <v>4211</v>
      </c>
      <c r="B265" s="49" t="s">
        <v>333</v>
      </c>
      <c r="C265" s="52">
        <v>0</v>
      </c>
      <c r="D265" s="87"/>
      <c r="E265" s="47"/>
    </row>
    <row r="266" spans="1:5" x14ac:dyDescent="0.2">
      <c r="A266" s="48">
        <v>4212</v>
      </c>
      <c r="B266" s="49" t="s">
        <v>334</v>
      </c>
      <c r="C266" s="52">
        <v>0</v>
      </c>
      <c r="D266" s="87"/>
      <c r="E266" s="47"/>
    </row>
    <row r="267" spans="1:5" x14ac:dyDescent="0.2">
      <c r="A267" s="48">
        <v>4213</v>
      </c>
      <c r="B267" s="49" t="s">
        <v>335</v>
      </c>
      <c r="C267" s="52">
        <v>34102131.219999999</v>
      </c>
      <c r="D267" s="87"/>
      <c r="E267" s="47"/>
    </row>
    <row r="268" spans="1:5" x14ac:dyDescent="0.2">
      <c r="A268" s="48">
        <v>4214</v>
      </c>
      <c r="B268" s="49" t="s">
        <v>508</v>
      </c>
      <c r="C268" s="52">
        <v>0</v>
      </c>
      <c r="D268" s="87"/>
      <c r="E268" s="47"/>
    </row>
    <row r="269" spans="1:5" x14ac:dyDescent="0.2">
      <c r="A269" s="48">
        <v>4215</v>
      </c>
      <c r="B269" s="49" t="s">
        <v>509</v>
      </c>
      <c r="C269" s="52">
        <v>0</v>
      </c>
      <c r="D269" s="87"/>
      <c r="E269" s="47"/>
    </row>
    <row r="270" spans="1:5" x14ac:dyDescent="0.2">
      <c r="A270" s="48">
        <v>4220</v>
      </c>
      <c r="B270" s="49" t="s">
        <v>336</v>
      </c>
      <c r="C270" s="52">
        <f>SUM(C271:C274)</f>
        <v>40517954.600000001</v>
      </c>
      <c r="D270" s="87"/>
      <c r="E270" s="47"/>
    </row>
    <row r="271" spans="1:5" x14ac:dyDescent="0.2">
      <c r="A271" s="48">
        <v>4221</v>
      </c>
      <c r="B271" s="49" t="s">
        <v>337</v>
      </c>
      <c r="C271" s="52">
        <v>40517954.600000001</v>
      </c>
      <c r="D271" s="87"/>
      <c r="E271" s="47"/>
    </row>
    <row r="272" spans="1:5" x14ac:dyDescent="0.2">
      <c r="A272" s="48">
        <v>4223</v>
      </c>
      <c r="B272" s="49" t="s">
        <v>338</v>
      </c>
      <c r="C272" s="52">
        <v>0</v>
      </c>
      <c r="D272" s="87"/>
      <c r="E272" s="47"/>
    </row>
    <row r="273" spans="1:5" x14ac:dyDescent="0.2">
      <c r="A273" s="48">
        <v>4225</v>
      </c>
      <c r="B273" s="49" t="s">
        <v>340</v>
      </c>
      <c r="C273" s="52">
        <v>0</v>
      </c>
      <c r="D273" s="87"/>
      <c r="E273" s="47"/>
    </row>
    <row r="274" spans="1:5" x14ac:dyDescent="0.2">
      <c r="A274" s="48">
        <v>4227</v>
      </c>
      <c r="B274" s="49" t="s">
        <v>510</v>
      </c>
      <c r="C274" s="52">
        <v>0</v>
      </c>
      <c r="D274" s="87"/>
      <c r="E274" s="47"/>
    </row>
    <row r="275" spans="1:5" x14ac:dyDescent="0.2">
      <c r="A275" s="47"/>
      <c r="B275" s="47"/>
      <c r="C275" s="47"/>
      <c r="D275" s="47"/>
      <c r="E275" s="47"/>
    </row>
    <row r="276" spans="1:5" x14ac:dyDescent="0.2">
      <c r="A276" s="45" t="s">
        <v>574</v>
      </c>
      <c r="B276" s="45"/>
      <c r="C276" s="45"/>
      <c r="D276" s="45"/>
      <c r="E276" s="45"/>
    </row>
    <row r="277" spans="1:5" x14ac:dyDescent="0.2">
      <c r="A277" s="46" t="s">
        <v>144</v>
      </c>
      <c r="B277" s="46" t="s">
        <v>141</v>
      </c>
      <c r="C277" s="46" t="s">
        <v>142</v>
      </c>
      <c r="D277" s="46" t="s">
        <v>145</v>
      </c>
      <c r="E277" s="46" t="s">
        <v>205</v>
      </c>
    </row>
    <row r="278" spans="1:5" x14ac:dyDescent="0.2">
      <c r="A278" s="51">
        <v>4300</v>
      </c>
      <c r="B278" s="49" t="s">
        <v>341</v>
      </c>
      <c r="C278" s="52">
        <f>C279+C282+C288+C290+C292</f>
        <v>267815.62</v>
      </c>
      <c r="D278" s="49"/>
      <c r="E278" s="49"/>
    </row>
    <row r="279" spans="1:5" x14ac:dyDescent="0.2">
      <c r="A279" s="51">
        <v>4310</v>
      </c>
      <c r="B279" s="49" t="s">
        <v>342</v>
      </c>
      <c r="C279" s="52">
        <f>SUM(C280:C281)</f>
        <v>0</v>
      </c>
      <c r="D279" s="49"/>
      <c r="E279" s="49"/>
    </row>
    <row r="280" spans="1:5" x14ac:dyDescent="0.2">
      <c r="A280" s="51">
        <v>4311</v>
      </c>
      <c r="B280" s="49" t="s">
        <v>511</v>
      </c>
      <c r="C280" s="52">
        <v>0</v>
      </c>
      <c r="D280" s="49"/>
      <c r="E280" s="49"/>
    </row>
    <row r="281" spans="1:5" x14ac:dyDescent="0.2">
      <c r="A281" s="51">
        <v>4319</v>
      </c>
      <c r="B281" s="49" t="s">
        <v>343</v>
      </c>
      <c r="C281" s="52">
        <v>0</v>
      </c>
      <c r="D281" s="49"/>
      <c r="E281" s="49"/>
    </row>
    <row r="282" spans="1:5" x14ac:dyDescent="0.2">
      <c r="A282" s="51">
        <v>4320</v>
      </c>
      <c r="B282" s="49" t="s">
        <v>344</v>
      </c>
      <c r="C282" s="52">
        <f>SUM(C283:C287)</f>
        <v>0</v>
      </c>
      <c r="D282" s="49"/>
      <c r="E282" s="49"/>
    </row>
    <row r="283" spans="1:5" x14ac:dyDescent="0.2">
      <c r="A283" s="51">
        <v>4321</v>
      </c>
      <c r="B283" s="49" t="s">
        <v>345</v>
      </c>
      <c r="C283" s="52">
        <v>0</v>
      </c>
      <c r="D283" s="49"/>
      <c r="E283" s="49"/>
    </row>
    <row r="284" spans="1:5" x14ac:dyDescent="0.2">
      <c r="A284" s="51">
        <v>4322</v>
      </c>
      <c r="B284" s="49" t="s">
        <v>346</v>
      </c>
      <c r="C284" s="52">
        <v>0</v>
      </c>
      <c r="D284" s="49"/>
      <c r="E284" s="49"/>
    </row>
    <row r="285" spans="1:5" x14ac:dyDescent="0.2">
      <c r="A285" s="51">
        <v>4323</v>
      </c>
      <c r="B285" s="49" t="s">
        <v>347</v>
      </c>
      <c r="C285" s="52">
        <v>0</v>
      </c>
      <c r="D285" s="49"/>
      <c r="E285" s="49"/>
    </row>
    <row r="286" spans="1:5" x14ac:dyDescent="0.2">
      <c r="A286" s="51">
        <v>4324</v>
      </c>
      <c r="B286" s="49" t="s">
        <v>348</v>
      </c>
      <c r="C286" s="52">
        <v>0</v>
      </c>
      <c r="D286" s="49"/>
      <c r="E286" s="49"/>
    </row>
    <row r="287" spans="1:5" x14ac:dyDescent="0.2">
      <c r="A287" s="51">
        <v>4325</v>
      </c>
      <c r="B287" s="49" t="s">
        <v>349</v>
      </c>
      <c r="C287" s="52">
        <v>0</v>
      </c>
      <c r="D287" s="49"/>
      <c r="E287" s="49"/>
    </row>
    <row r="288" spans="1:5" x14ac:dyDescent="0.2">
      <c r="A288" s="51">
        <v>4330</v>
      </c>
      <c r="B288" s="49" t="s">
        <v>350</v>
      </c>
      <c r="C288" s="52">
        <f>SUM(C289)</f>
        <v>0</v>
      </c>
      <c r="D288" s="49"/>
      <c r="E288" s="49"/>
    </row>
    <row r="289" spans="1:5" x14ac:dyDescent="0.2">
      <c r="A289" s="51">
        <v>4331</v>
      </c>
      <c r="B289" s="49" t="s">
        <v>350</v>
      </c>
      <c r="C289" s="52">
        <v>0</v>
      </c>
      <c r="D289" s="49"/>
      <c r="E289" s="49"/>
    </row>
    <row r="290" spans="1:5" x14ac:dyDescent="0.2">
      <c r="A290" s="51">
        <v>4340</v>
      </c>
      <c r="B290" s="49" t="s">
        <v>351</v>
      </c>
      <c r="C290" s="52">
        <f>SUM(C291)</f>
        <v>0</v>
      </c>
      <c r="D290" s="49"/>
      <c r="E290" s="49"/>
    </row>
    <row r="291" spans="1:5" x14ac:dyDescent="0.2">
      <c r="A291" s="51">
        <v>4341</v>
      </c>
      <c r="B291" s="49" t="s">
        <v>351</v>
      </c>
      <c r="C291" s="52">
        <v>0</v>
      </c>
      <c r="D291" s="49"/>
      <c r="E291" s="49"/>
    </row>
    <row r="292" spans="1:5" x14ac:dyDescent="0.2">
      <c r="A292" s="51">
        <v>4390</v>
      </c>
      <c r="B292" s="49" t="s">
        <v>352</v>
      </c>
      <c r="C292" s="52">
        <f>SUM(C293:C299)</f>
        <v>267815.62</v>
      </c>
      <c r="D292" s="49"/>
      <c r="E292" s="49"/>
    </row>
    <row r="293" spans="1:5" x14ac:dyDescent="0.2">
      <c r="A293" s="51">
        <v>4392</v>
      </c>
      <c r="B293" s="49" t="s">
        <v>353</v>
      </c>
      <c r="C293" s="52">
        <v>0</v>
      </c>
      <c r="D293" s="49"/>
      <c r="E293" s="49"/>
    </row>
    <row r="294" spans="1:5" x14ac:dyDescent="0.2">
      <c r="A294" s="51">
        <v>4393</v>
      </c>
      <c r="B294" s="49" t="s">
        <v>512</v>
      </c>
      <c r="C294" s="52">
        <v>0</v>
      </c>
      <c r="D294" s="49"/>
      <c r="E294" s="49"/>
    </row>
    <row r="295" spans="1:5" x14ac:dyDescent="0.2">
      <c r="A295" s="51">
        <v>4394</v>
      </c>
      <c r="B295" s="49" t="s">
        <v>354</v>
      </c>
      <c r="C295" s="52">
        <v>0</v>
      </c>
      <c r="D295" s="49"/>
      <c r="E295" s="49"/>
    </row>
    <row r="296" spans="1:5" x14ac:dyDescent="0.2">
      <c r="A296" s="51">
        <v>4395</v>
      </c>
      <c r="B296" s="49" t="s">
        <v>355</v>
      </c>
      <c r="C296" s="52">
        <v>0</v>
      </c>
      <c r="D296" s="49"/>
      <c r="E296" s="49"/>
    </row>
    <row r="297" spans="1:5" x14ac:dyDescent="0.2">
      <c r="A297" s="51">
        <v>4396</v>
      </c>
      <c r="B297" s="49" t="s">
        <v>356</v>
      </c>
      <c r="C297" s="52">
        <v>0</v>
      </c>
      <c r="D297" s="49"/>
      <c r="E297" s="49"/>
    </row>
    <row r="298" spans="1:5" x14ac:dyDescent="0.2">
      <c r="A298" s="51">
        <v>4397</v>
      </c>
      <c r="B298" s="49" t="s">
        <v>513</v>
      </c>
      <c r="C298" s="52">
        <v>0</v>
      </c>
      <c r="D298" s="49"/>
      <c r="E298" s="49"/>
    </row>
    <row r="299" spans="1:5" x14ac:dyDescent="0.2">
      <c r="A299" s="51">
        <v>4399</v>
      </c>
      <c r="B299" s="49" t="s">
        <v>352</v>
      </c>
      <c r="C299" s="52">
        <v>267815.62</v>
      </c>
      <c r="D299" s="49"/>
      <c r="E299" s="49"/>
    </row>
    <row r="300" spans="1:5" x14ac:dyDescent="0.2">
      <c r="A300" s="47"/>
      <c r="B300" s="47"/>
      <c r="C300" s="47"/>
      <c r="D300" s="47"/>
      <c r="E300" s="47"/>
    </row>
    <row r="301" spans="1:5" x14ac:dyDescent="0.2">
      <c r="A301" s="45" t="s">
        <v>568</v>
      </c>
      <c r="B301" s="45"/>
      <c r="C301" s="45"/>
      <c r="D301" s="45"/>
      <c r="E301" s="45"/>
    </row>
    <row r="302" spans="1:5" x14ac:dyDescent="0.2">
      <c r="A302" s="46" t="s">
        <v>144</v>
      </c>
      <c r="B302" s="46" t="s">
        <v>141</v>
      </c>
      <c r="C302" s="46" t="s">
        <v>142</v>
      </c>
      <c r="D302" s="46" t="s">
        <v>357</v>
      </c>
      <c r="E302" s="46" t="s">
        <v>205</v>
      </c>
    </row>
    <row r="303" spans="1:5" x14ac:dyDescent="0.2">
      <c r="A303" s="51">
        <v>5000</v>
      </c>
      <c r="B303" s="49" t="s">
        <v>358</v>
      </c>
      <c r="C303" s="52">
        <f>C304+C332+C365+C375+C390+C419</f>
        <v>77770723.469999999</v>
      </c>
      <c r="D303" s="53">
        <v>1</v>
      </c>
      <c r="E303" s="49"/>
    </row>
    <row r="304" spans="1:5" x14ac:dyDescent="0.2">
      <c r="A304" s="51">
        <v>5100</v>
      </c>
      <c r="B304" s="49" t="s">
        <v>359</v>
      </c>
      <c r="C304" s="52">
        <f>C305+C312+C322</f>
        <v>74591515.060000002</v>
      </c>
      <c r="D304" s="53">
        <f>C304/$C$303</f>
        <v>0.95912075562436583</v>
      </c>
      <c r="E304" s="49"/>
    </row>
    <row r="305" spans="1:5" x14ac:dyDescent="0.2">
      <c r="A305" s="51">
        <v>5110</v>
      </c>
      <c r="B305" s="49" t="s">
        <v>360</v>
      </c>
      <c r="C305" s="52">
        <f>SUM(C306:C311)</f>
        <v>56407421.160000004</v>
      </c>
      <c r="D305" s="53">
        <f t="shared" ref="D305:D368" si="1">C305/$C$303</f>
        <v>0.72530405586054658</v>
      </c>
      <c r="E305" s="49"/>
    </row>
    <row r="306" spans="1:5" x14ac:dyDescent="0.2">
      <c r="A306" s="51">
        <v>5111</v>
      </c>
      <c r="B306" s="49" t="s">
        <v>361</v>
      </c>
      <c r="C306" s="52">
        <v>27014136.84</v>
      </c>
      <c r="D306" s="53">
        <f t="shared" si="1"/>
        <v>0.34735612110411551</v>
      </c>
      <c r="E306" s="49"/>
    </row>
    <row r="307" spans="1:5" x14ac:dyDescent="0.2">
      <c r="A307" s="51">
        <v>5112</v>
      </c>
      <c r="B307" s="49" t="s">
        <v>362</v>
      </c>
      <c r="C307" s="52">
        <v>12102972.640000001</v>
      </c>
      <c r="D307" s="53">
        <f t="shared" si="1"/>
        <v>0.15562376303042511</v>
      </c>
      <c r="E307" s="49"/>
    </row>
    <row r="308" spans="1:5" x14ac:dyDescent="0.2">
      <c r="A308" s="51">
        <v>5113</v>
      </c>
      <c r="B308" s="49" t="s">
        <v>363</v>
      </c>
      <c r="C308" s="52">
        <v>5054281.22</v>
      </c>
      <c r="D308" s="53">
        <f t="shared" si="1"/>
        <v>6.4989510120086316E-2</v>
      </c>
      <c r="E308" s="49"/>
    </row>
    <row r="309" spans="1:5" x14ac:dyDescent="0.2">
      <c r="A309" s="51">
        <v>5114</v>
      </c>
      <c r="B309" s="49" t="s">
        <v>364</v>
      </c>
      <c r="C309" s="52">
        <v>9064066.4299999997</v>
      </c>
      <c r="D309" s="53">
        <f t="shared" si="1"/>
        <v>0.11654856770744143</v>
      </c>
      <c r="E309" s="49"/>
    </row>
    <row r="310" spans="1:5" x14ac:dyDescent="0.2">
      <c r="A310" s="51">
        <v>5115</v>
      </c>
      <c r="B310" s="49" t="s">
        <v>365</v>
      </c>
      <c r="C310" s="52">
        <v>3086445.82</v>
      </c>
      <c r="D310" s="53">
        <f t="shared" si="1"/>
        <v>3.968647432205763E-2</v>
      </c>
      <c r="E310" s="49"/>
    </row>
    <row r="311" spans="1:5" x14ac:dyDescent="0.2">
      <c r="A311" s="51">
        <v>5116</v>
      </c>
      <c r="B311" s="49" t="s">
        <v>366</v>
      </c>
      <c r="C311" s="52">
        <v>85518.21</v>
      </c>
      <c r="D311" s="53">
        <f t="shared" si="1"/>
        <v>1.0996195764205357E-3</v>
      </c>
      <c r="E311" s="49"/>
    </row>
    <row r="312" spans="1:5" x14ac:dyDescent="0.2">
      <c r="A312" s="51">
        <v>5120</v>
      </c>
      <c r="B312" s="49" t="s">
        <v>367</v>
      </c>
      <c r="C312" s="52">
        <f>SUM(C313:C321)</f>
        <v>2618112.1900000004</v>
      </c>
      <c r="D312" s="53">
        <f t="shared" si="1"/>
        <v>3.3664495753468658E-2</v>
      </c>
      <c r="E312" s="49"/>
    </row>
    <row r="313" spans="1:5" x14ac:dyDescent="0.2">
      <c r="A313" s="51">
        <v>5121</v>
      </c>
      <c r="B313" s="49" t="s">
        <v>368</v>
      </c>
      <c r="C313" s="52">
        <v>984634.88</v>
      </c>
      <c r="D313" s="53">
        <f t="shared" si="1"/>
        <v>1.2660739621122623E-2</v>
      </c>
      <c r="E313" s="49"/>
    </row>
    <row r="314" spans="1:5" x14ac:dyDescent="0.2">
      <c r="A314" s="51">
        <v>5122</v>
      </c>
      <c r="B314" s="49" t="s">
        <v>369</v>
      </c>
      <c r="C314" s="52">
        <v>155570.62</v>
      </c>
      <c r="D314" s="53">
        <f t="shared" si="1"/>
        <v>2.0003751162223824E-3</v>
      </c>
      <c r="E314" s="49"/>
    </row>
    <row r="315" spans="1:5" x14ac:dyDescent="0.2">
      <c r="A315" s="51">
        <v>5123</v>
      </c>
      <c r="B315" s="49" t="s">
        <v>370</v>
      </c>
      <c r="C315" s="52">
        <v>11803.03</v>
      </c>
      <c r="D315" s="53">
        <f t="shared" si="1"/>
        <v>1.5176700785807928E-4</v>
      </c>
      <c r="E315" s="49"/>
    </row>
    <row r="316" spans="1:5" x14ac:dyDescent="0.2">
      <c r="A316" s="51">
        <v>5124</v>
      </c>
      <c r="B316" s="49" t="s">
        <v>371</v>
      </c>
      <c r="C316" s="52">
        <v>259894.59</v>
      </c>
      <c r="D316" s="53">
        <f t="shared" si="1"/>
        <v>3.341804967267074E-3</v>
      </c>
      <c r="E316" s="49"/>
    </row>
    <row r="317" spans="1:5" x14ac:dyDescent="0.2">
      <c r="A317" s="51">
        <v>5125</v>
      </c>
      <c r="B317" s="49" t="s">
        <v>372</v>
      </c>
      <c r="C317" s="52">
        <v>177656.21</v>
      </c>
      <c r="D317" s="53">
        <f t="shared" si="1"/>
        <v>2.2843584587268337E-3</v>
      </c>
      <c r="E317" s="49"/>
    </row>
    <row r="318" spans="1:5" x14ac:dyDescent="0.2">
      <c r="A318" s="51">
        <v>5126</v>
      </c>
      <c r="B318" s="49" t="s">
        <v>373</v>
      </c>
      <c r="C318" s="52">
        <v>642177.81000000006</v>
      </c>
      <c r="D318" s="53">
        <f t="shared" si="1"/>
        <v>8.2573207673414493E-3</v>
      </c>
      <c r="E318" s="49"/>
    </row>
    <row r="319" spans="1:5" x14ac:dyDescent="0.2">
      <c r="A319" s="51">
        <v>5127</v>
      </c>
      <c r="B319" s="49" t="s">
        <v>374</v>
      </c>
      <c r="C319" s="52">
        <v>68912.14</v>
      </c>
      <c r="D319" s="53">
        <f t="shared" si="1"/>
        <v>8.8609359570356581E-4</v>
      </c>
      <c r="E319" s="49"/>
    </row>
    <row r="320" spans="1:5" x14ac:dyDescent="0.2">
      <c r="A320" s="51">
        <v>5128</v>
      </c>
      <c r="B320" s="49" t="s">
        <v>375</v>
      </c>
      <c r="C320" s="52">
        <v>0</v>
      </c>
      <c r="D320" s="53">
        <f t="shared" si="1"/>
        <v>0</v>
      </c>
      <c r="E320" s="49"/>
    </row>
    <row r="321" spans="1:5" x14ac:dyDescent="0.2">
      <c r="A321" s="51">
        <v>5129</v>
      </c>
      <c r="B321" s="49" t="s">
        <v>376</v>
      </c>
      <c r="C321" s="52">
        <v>317462.90999999997</v>
      </c>
      <c r="D321" s="53">
        <f t="shared" si="1"/>
        <v>4.0820362192266488E-3</v>
      </c>
      <c r="E321" s="49"/>
    </row>
    <row r="322" spans="1:5" x14ac:dyDescent="0.2">
      <c r="A322" s="51">
        <v>5130</v>
      </c>
      <c r="B322" s="49" t="s">
        <v>377</v>
      </c>
      <c r="C322" s="52">
        <f>SUM(C323:C331)</f>
        <v>15565981.710000001</v>
      </c>
      <c r="D322" s="53">
        <f t="shared" si="1"/>
        <v>0.20015220401035058</v>
      </c>
      <c r="E322" s="49"/>
    </row>
    <row r="323" spans="1:5" x14ac:dyDescent="0.2">
      <c r="A323" s="51">
        <v>5131</v>
      </c>
      <c r="B323" s="49" t="s">
        <v>378</v>
      </c>
      <c r="C323" s="52">
        <v>2405894.27</v>
      </c>
      <c r="D323" s="53">
        <f t="shared" si="1"/>
        <v>3.0935732145118491E-2</v>
      </c>
      <c r="E323" s="49"/>
    </row>
    <row r="324" spans="1:5" x14ac:dyDescent="0.2">
      <c r="A324" s="51">
        <v>5132</v>
      </c>
      <c r="B324" s="49" t="s">
        <v>379</v>
      </c>
      <c r="C324" s="52">
        <v>1191435.24</v>
      </c>
      <c r="D324" s="53">
        <f t="shared" si="1"/>
        <v>1.5319842568516099E-2</v>
      </c>
      <c r="E324" s="49"/>
    </row>
    <row r="325" spans="1:5" x14ac:dyDescent="0.2">
      <c r="A325" s="51">
        <v>5133</v>
      </c>
      <c r="B325" s="49" t="s">
        <v>380</v>
      </c>
      <c r="C325" s="52">
        <v>4067691.73</v>
      </c>
      <c r="D325" s="53">
        <f t="shared" si="1"/>
        <v>5.2303637519446625E-2</v>
      </c>
      <c r="E325" s="49"/>
    </row>
    <row r="326" spans="1:5" x14ac:dyDescent="0.2">
      <c r="A326" s="51">
        <v>5134</v>
      </c>
      <c r="B326" s="49" t="s">
        <v>381</v>
      </c>
      <c r="C326" s="52">
        <v>454741.89</v>
      </c>
      <c r="D326" s="53">
        <f t="shared" si="1"/>
        <v>5.847211774690721E-3</v>
      </c>
      <c r="E326" s="49"/>
    </row>
    <row r="327" spans="1:5" x14ac:dyDescent="0.2">
      <c r="A327" s="51">
        <v>5135</v>
      </c>
      <c r="B327" s="49" t="s">
        <v>382</v>
      </c>
      <c r="C327" s="52">
        <v>5313948.1500000004</v>
      </c>
      <c r="D327" s="53">
        <f t="shared" si="1"/>
        <v>6.8328387764707524E-2</v>
      </c>
      <c r="E327" s="49"/>
    </row>
    <row r="328" spans="1:5" x14ac:dyDescent="0.2">
      <c r="A328" s="51">
        <v>5136</v>
      </c>
      <c r="B328" s="49" t="s">
        <v>383</v>
      </c>
      <c r="C328" s="52">
        <v>0</v>
      </c>
      <c r="D328" s="53">
        <f t="shared" si="1"/>
        <v>0</v>
      </c>
      <c r="E328" s="49"/>
    </row>
    <row r="329" spans="1:5" x14ac:dyDescent="0.2">
      <c r="A329" s="51">
        <v>5137</v>
      </c>
      <c r="B329" s="49" t="s">
        <v>384</v>
      </c>
      <c r="C329" s="52">
        <v>104509.71</v>
      </c>
      <c r="D329" s="53">
        <f t="shared" si="1"/>
        <v>1.343818153373802E-3</v>
      </c>
      <c r="E329" s="49"/>
    </row>
    <row r="330" spans="1:5" x14ac:dyDescent="0.2">
      <c r="A330" s="51">
        <v>5138</v>
      </c>
      <c r="B330" s="49" t="s">
        <v>385</v>
      </c>
      <c r="C330" s="52">
        <v>543809.04</v>
      </c>
      <c r="D330" s="53">
        <f t="shared" si="1"/>
        <v>6.9924647185489281E-3</v>
      </c>
      <c r="E330" s="49"/>
    </row>
    <row r="331" spans="1:5" x14ac:dyDescent="0.2">
      <c r="A331" s="51">
        <v>5139</v>
      </c>
      <c r="B331" s="49" t="s">
        <v>386</v>
      </c>
      <c r="C331" s="52">
        <v>1483951.68</v>
      </c>
      <c r="D331" s="53">
        <f t="shared" si="1"/>
        <v>1.9081109365948399E-2</v>
      </c>
      <c r="E331" s="49"/>
    </row>
    <row r="332" spans="1:5" x14ac:dyDescent="0.2">
      <c r="A332" s="51">
        <v>5200</v>
      </c>
      <c r="B332" s="49" t="s">
        <v>387</v>
      </c>
      <c r="C332" s="52">
        <f>C333+C336+C339+C342+C347+C351+C354+C356+C362</f>
        <v>257279.55</v>
      </c>
      <c r="D332" s="53">
        <f t="shared" si="1"/>
        <v>3.3081799746821875E-3</v>
      </c>
      <c r="E332" s="49"/>
    </row>
    <row r="333" spans="1:5" x14ac:dyDescent="0.2">
      <c r="A333" s="51">
        <v>5210</v>
      </c>
      <c r="B333" s="49" t="s">
        <v>388</v>
      </c>
      <c r="C333" s="52">
        <f>SUM(C334:C335)</f>
        <v>0</v>
      </c>
      <c r="D333" s="53">
        <f t="shared" si="1"/>
        <v>0</v>
      </c>
      <c r="E333" s="49"/>
    </row>
    <row r="334" spans="1:5" x14ac:dyDescent="0.2">
      <c r="A334" s="51">
        <v>5211</v>
      </c>
      <c r="B334" s="49" t="s">
        <v>389</v>
      </c>
      <c r="C334" s="52">
        <v>0</v>
      </c>
      <c r="D334" s="53">
        <f t="shared" si="1"/>
        <v>0</v>
      </c>
      <c r="E334" s="49"/>
    </row>
    <row r="335" spans="1:5" x14ac:dyDescent="0.2">
      <c r="A335" s="51">
        <v>5212</v>
      </c>
      <c r="B335" s="49" t="s">
        <v>390</v>
      </c>
      <c r="C335" s="52">
        <v>0</v>
      </c>
      <c r="D335" s="53">
        <f t="shared" si="1"/>
        <v>0</v>
      </c>
      <c r="E335" s="49"/>
    </row>
    <row r="336" spans="1:5" x14ac:dyDescent="0.2">
      <c r="A336" s="51">
        <v>5220</v>
      </c>
      <c r="B336" s="49" t="s">
        <v>391</v>
      </c>
      <c r="C336" s="52">
        <f>SUM(C337:C338)</f>
        <v>0</v>
      </c>
      <c r="D336" s="53">
        <f t="shared" si="1"/>
        <v>0</v>
      </c>
      <c r="E336" s="49"/>
    </row>
    <row r="337" spans="1:5" x14ac:dyDescent="0.2">
      <c r="A337" s="51">
        <v>5221</v>
      </c>
      <c r="B337" s="49" t="s">
        <v>392</v>
      </c>
      <c r="C337" s="52">
        <v>0</v>
      </c>
      <c r="D337" s="53">
        <f t="shared" si="1"/>
        <v>0</v>
      </c>
      <c r="E337" s="49"/>
    </row>
    <row r="338" spans="1:5" x14ac:dyDescent="0.2">
      <c r="A338" s="51">
        <v>5222</v>
      </c>
      <c r="B338" s="49" t="s">
        <v>393</v>
      </c>
      <c r="C338" s="52">
        <v>0</v>
      </c>
      <c r="D338" s="53">
        <f t="shared" si="1"/>
        <v>0</v>
      </c>
      <c r="E338" s="49"/>
    </row>
    <row r="339" spans="1:5" x14ac:dyDescent="0.2">
      <c r="A339" s="51">
        <v>5230</v>
      </c>
      <c r="B339" s="49" t="s">
        <v>338</v>
      </c>
      <c r="C339" s="52">
        <f>SUM(C340:C341)</f>
        <v>0</v>
      </c>
      <c r="D339" s="53">
        <f t="shared" si="1"/>
        <v>0</v>
      </c>
      <c r="E339" s="49"/>
    </row>
    <row r="340" spans="1:5" x14ac:dyDescent="0.2">
      <c r="A340" s="51">
        <v>5231</v>
      </c>
      <c r="B340" s="49" t="s">
        <v>394</v>
      </c>
      <c r="C340" s="52">
        <v>0</v>
      </c>
      <c r="D340" s="53">
        <f t="shared" si="1"/>
        <v>0</v>
      </c>
      <c r="E340" s="49"/>
    </row>
    <row r="341" spans="1:5" x14ac:dyDescent="0.2">
      <c r="A341" s="51">
        <v>5232</v>
      </c>
      <c r="B341" s="49" t="s">
        <v>395</v>
      </c>
      <c r="C341" s="52">
        <v>0</v>
      </c>
      <c r="D341" s="53">
        <f t="shared" si="1"/>
        <v>0</v>
      </c>
      <c r="E341" s="49"/>
    </row>
    <row r="342" spans="1:5" x14ac:dyDescent="0.2">
      <c r="A342" s="51">
        <v>5240</v>
      </c>
      <c r="B342" s="49" t="s">
        <v>339</v>
      </c>
      <c r="C342" s="52">
        <f>SUM(C343:C346)</f>
        <v>257279.55</v>
      </c>
      <c r="D342" s="53">
        <f t="shared" si="1"/>
        <v>3.3081799746821875E-3</v>
      </c>
      <c r="E342" s="49"/>
    </row>
    <row r="343" spans="1:5" x14ac:dyDescent="0.2">
      <c r="A343" s="51">
        <v>5241</v>
      </c>
      <c r="B343" s="49" t="s">
        <v>396</v>
      </c>
      <c r="C343" s="52">
        <v>0</v>
      </c>
      <c r="D343" s="53">
        <f t="shared" si="1"/>
        <v>0</v>
      </c>
      <c r="E343" s="49"/>
    </row>
    <row r="344" spans="1:5" x14ac:dyDescent="0.2">
      <c r="A344" s="51">
        <v>5242</v>
      </c>
      <c r="B344" s="49" t="s">
        <v>397</v>
      </c>
      <c r="C344" s="52">
        <v>257279.55</v>
      </c>
      <c r="D344" s="53">
        <f t="shared" si="1"/>
        <v>3.3081799746821875E-3</v>
      </c>
      <c r="E344" s="49"/>
    </row>
    <row r="345" spans="1:5" x14ac:dyDescent="0.2">
      <c r="A345" s="51">
        <v>5243</v>
      </c>
      <c r="B345" s="49" t="s">
        <v>398</v>
      </c>
      <c r="C345" s="52">
        <v>0</v>
      </c>
      <c r="D345" s="53">
        <f t="shared" si="1"/>
        <v>0</v>
      </c>
      <c r="E345" s="49"/>
    </row>
    <row r="346" spans="1:5" x14ac:dyDescent="0.2">
      <c r="A346" s="51">
        <v>5244</v>
      </c>
      <c r="B346" s="49" t="s">
        <v>399</v>
      </c>
      <c r="C346" s="52">
        <v>0</v>
      </c>
      <c r="D346" s="53">
        <f t="shared" si="1"/>
        <v>0</v>
      </c>
      <c r="E346" s="49"/>
    </row>
    <row r="347" spans="1:5" x14ac:dyDescent="0.2">
      <c r="A347" s="51">
        <v>5250</v>
      </c>
      <c r="B347" s="49" t="s">
        <v>340</v>
      </c>
      <c r="C347" s="52">
        <f>SUM(C348:C350)</f>
        <v>0</v>
      </c>
      <c r="D347" s="53">
        <f t="shared" si="1"/>
        <v>0</v>
      </c>
      <c r="E347" s="49"/>
    </row>
    <row r="348" spans="1:5" x14ac:dyDescent="0.2">
      <c r="A348" s="51">
        <v>5251</v>
      </c>
      <c r="B348" s="49" t="s">
        <v>400</v>
      </c>
      <c r="C348" s="52">
        <v>0</v>
      </c>
      <c r="D348" s="53">
        <f t="shared" si="1"/>
        <v>0</v>
      </c>
      <c r="E348" s="49"/>
    </row>
    <row r="349" spans="1:5" x14ac:dyDescent="0.2">
      <c r="A349" s="51">
        <v>5252</v>
      </c>
      <c r="B349" s="49" t="s">
        <v>401</v>
      </c>
      <c r="C349" s="52">
        <v>0</v>
      </c>
      <c r="D349" s="53">
        <f t="shared" si="1"/>
        <v>0</v>
      </c>
      <c r="E349" s="49"/>
    </row>
    <row r="350" spans="1:5" x14ac:dyDescent="0.2">
      <c r="A350" s="51">
        <v>5259</v>
      </c>
      <c r="B350" s="49" t="s">
        <v>402</v>
      </c>
      <c r="C350" s="52">
        <v>0</v>
      </c>
      <c r="D350" s="53">
        <f t="shared" si="1"/>
        <v>0</v>
      </c>
      <c r="E350" s="49"/>
    </row>
    <row r="351" spans="1:5" x14ac:dyDescent="0.2">
      <c r="A351" s="51">
        <v>5260</v>
      </c>
      <c r="B351" s="49" t="s">
        <v>403</v>
      </c>
      <c r="C351" s="52">
        <f>SUM(C352:C353)</f>
        <v>0</v>
      </c>
      <c r="D351" s="53">
        <f t="shared" si="1"/>
        <v>0</v>
      </c>
      <c r="E351" s="49"/>
    </row>
    <row r="352" spans="1:5" x14ac:dyDescent="0.2">
      <c r="A352" s="51">
        <v>5261</v>
      </c>
      <c r="B352" s="49" t="s">
        <v>404</v>
      </c>
      <c r="C352" s="52">
        <v>0</v>
      </c>
      <c r="D352" s="53">
        <f t="shared" si="1"/>
        <v>0</v>
      </c>
      <c r="E352" s="49"/>
    </row>
    <row r="353" spans="1:5" x14ac:dyDescent="0.2">
      <c r="A353" s="51">
        <v>5262</v>
      </c>
      <c r="B353" s="49" t="s">
        <v>405</v>
      </c>
      <c r="C353" s="52">
        <v>0</v>
      </c>
      <c r="D353" s="53">
        <f t="shared" si="1"/>
        <v>0</v>
      </c>
      <c r="E353" s="49"/>
    </row>
    <row r="354" spans="1:5" x14ac:dyDescent="0.2">
      <c r="A354" s="51">
        <v>5270</v>
      </c>
      <c r="B354" s="49" t="s">
        <v>406</v>
      </c>
      <c r="C354" s="52">
        <f>SUM(C355)</f>
        <v>0</v>
      </c>
      <c r="D354" s="53">
        <f t="shared" si="1"/>
        <v>0</v>
      </c>
      <c r="E354" s="49"/>
    </row>
    <row r="355" spans="1:5" x14ac:dyDescent="0.2">
      <c r="A355" s="51">
        <v>5271</v>
      </c>
      <c r="B355" s="49" t="s">
        <v>407</v>
      </c>
      <c r="C355" s="52">
        <v>0</v>
      </c>
      <c r="D355" s="53">
        <f t="shared" si="1"/>
        <v>0</v>
      </c>
      <c r="E355" s="49"/>
    </row>
    <row r="356" spans="1:5" x14ac:dyDescent="0.2">
      <c r="A356" s="51">
        <v>5280</v>
      </c>
      <c r="B356" s="49" t="s">
        <v>408</v>
      </c>
      <c r="C356" s="52">
        <f>SUM(C357:C361)</f>
        <v>0</v>
      </c>
      <c r="D356" s="53">
        <f t="shared" si="1"/>
        <v>0</v>
      </c>
      <c r="E356" s="49"/>
    </row>
    <row r="357" spans="1:5" x14ac:dyDescent="0.2">
      <c r="A357" s="51">
        <v>5281</v>
      </c>
      <c r="B357" s="49" t="s">
        <v>409</v>
      </c>
      <c r="C357" s="52">
        <v>0</v>
      </c>
      <c r="D357" s="53">
        <f t="shared" si="1"/>
        <v>0</v>
      </c>
      <c r="E357" s="49"/>
    </row>
    <row r="358" spans="1:5" x14ac:dyDescent="0.2">
      <c r="A358" s="51">
        <v>5282</v>
      </c>
      <c r="B358" s="49" t="s">
        <v>410</v>
      </c>
      <c r="C358" s="52">
        <v>0</v>
      </c>
      <c r="D358" s="53">
        <f t="shared" si="1"/>
        <v>0</v>
      </c>
      <c r="E358" s="49"/>
    </row>
    <row r="359" spans="1:5" x14ac:dyDescent="0.2">
      <c r="A359" s="51">
        <v>5283</v>
      </c>
      <c r="B359" s="49" t="s">
        <v>411</v>
      </c>
      <c r="C359" s="52">
        <v>0</v>
      </c>
      <c r="D359" s="53">
        <f t="shared" si="1"/>
        <v>0</v>
      </c>
      <c r="E359" s="49"/>
    </row>
    <row r="360" spans="1:5" x14ac:dyDescent="0.2">
      <c r="A360" s="51">
        <v>5284</v>
      </c>
      <c r="B360" s="49" t="s">
        <v>412</v>
      </c>
      <c r="C360" s="52">
        <v>0</v>
      </c>
      <c r="D360" s="53">
        <f t="shared" si="1"/>
        <v>0</v>
      </c>
      <c r="E360" s="49"/>
    </row>
    <row r="361" spans="1:5" x14ac:dyDescent="0.2">
      <c r="A361" s="51">
        <v>5285</v>
      </c>
      <c r="B361" s="49" t="s">
        <v>413</v>
      </c>
      <c r="C361" s="52">
        <v>0</v>
      </c>
      <c r="D361" s="53">
        <f t="shared" si="1"/>
        <v>0</v>
      </c>
      <c r="E361" s="49"/>
    </row>
    <row r="362" spans="1:5" x14ac:dyDescent="0.2">
      <c r="A362" s="51">
        <v>5290</v>
      </c>
      <c r="B362" s="49" t="s">
        <v>414</v>
      </c>
      <c r="C362" s="52">
        <f>SUM(C363:C364)</f>
        <v>0</v>
      </c>
      <c r="D362" s="53">
        <f t="shared" si="1"/>
        <v>0</v>
      </c>
      <c r="E362" s="49"/>
    </row>
    <row r="363" spans="1:5" x14ac:dyDescent="0.2">
      <c r="A363" s="51">
        <v>5291</v>
      </c>
      <c r="B363" s="49" t="s">
        <v>415</v>
      </c>
      <c r="C363" s="52">
        <v>0</v>
      </c>
      <c r="D363" s="53">
        <f t="shared" si="1"/>
        <v>0</v>
      </c>
      <c r="E363" s="49"/>
    </row>
    <row r="364" spans="1:5" x14ac:dyDescent="0.2">
      <c r="A364" s="51">
        <v>5292</v>
      </c>
      <c r="B364" s="49" t="s">
        <v>416</v>
      </c>
      <c r="C364" s="52">
        <v>0</v>
      </c>
      <c r="D364" s="53">
        <f t="shared" si="1"/>
        <v>0</v>
      </c>
      <c r="E364" s="49"/>
    </row>
    <row r="365" spans="1:5" x14ac:dyDescent="0.2">
      <c r="A365" s="51">
        <v>5300</v>
      </c>
      <c r="B365" s="49" t="s">
        <v>417</v>
      </c>
      <c r="C365" s="52">
        <f>C366+C369+C372</f>
        <v>0</v>
      </c>
      <c r="D365" s="53">
        <f t="shared" si="1"/>
        <v>0</v>
      </c>
      <c r="E365" s="49"/>
    </row>
    <row r="366" spans="1:5" x14ac:dyDescent="0.2">
      <c r="A366" s="51">
        <v>5310</v>
      </c>
      <c r="B366" s="49" t="s">
        <v>333</v>
      </c>
      <c r="C366" s="52">
        <f>C367+C368</f>
        <v>0</v>
      </c>
      <c r="D366" s="53">
        <f t="shared" si="1"/>
        <v>0</v>
      </c>
      <c r="E366" s="49"/>
    </row>
    <row r="367" spans="1:5" x14ac:dyDescent="0.2">
      <c r="A367" s="51">
        <v>5311</v>
      </c>
      <c r="B367" s="49" t="s">
        <v>418</v>
      </c>
      <c r="C367" s="52">
        <v>0</v>
      </c>
      <c r="D367" s="53">
        <f t="shared" si="1"/>
        <v>0</v>
      </c>
      <c r="E367" s="49"/>
    </row>
    <row r="368" spans="1:5" x14ac:dyDescent="0.2">
      <c r="A368" s="51">
        <v>5312</v>
      </c>
      <c r="B368" s="49" t="s">
        <v>419</v>
      </c>
      <c r="C368" s="52">
        <v>0</v>
      </c>
      <c r="D368" s="53">
        <f t="shared" si="1"/>
        <v>0</v>
      </c>
      <c r="E368" s="49"/>
    </row>
    <row r="369" spans="1:5" x14ac:dyDescent="0.2">
      <c r="A369" s="51">
        <v>5320</v>
      </c>
      <c r="B369" s="49" t="s">
        <v>334</v>
      </c>
      <c r="C369" s="52">
        <f>SUM(C370:C371)</f>
        <v>0</v>
      </c>
      <c r="D369" s="53">
        <f t="shared" ref="D369:D421" si="2">C369/$C$303</f>
        <v>0</v>
      </c>
      <c r="E369" s="49"/>
    </row>
    <row r="370" spans="1:5" x14ac:dyDescent="0.2">
      <c r="A370" s="51">
        <v>5321</v>
      </c>
      <c r="B370" s="49" t="s">
        <v>420</v>
      </c>
      <c r="C370" s="52">
        <v>0</v>
      </c>
      <c r="D370" s="53">
        <f t="shared" si="2"/>
        <v>0</v>
      </c>
      <c r="E370" s="49"/>
    </row>
    <row r="371" spans="1:5" x14ac:dyDescent="0.2">
      <c r="A371" s="51">
        <v>5322</v>
      </c>
      <c r="B371" s="49" t="s">
        <v>421</v>
      </c>
      <c r="C371" s="52">
        <v>0</v>
      </c>
      <c r="D371" s="53">
        <f t="shared" si="2"/>
        <v>0</v>
      </c>
      <c r="E371" s="49"/>
    </row>
    <row r="372" spans="1:5" x14ac:dyDescent="0.2">
      <c r="A372" s="51">
        <v>5330</v>
      </c>
      <c r="B372" s="49" t="s">
        <v>335</v>
      </c>
      <c r="C372" s="52">
        <f>SUM(C373:C374)</f>
        <v>0</v>
      </c>
      <c r="D372" s="53">
        <f t="shared" si="2"/>
        <v>0</v>
      </c>
      <c r="E372" s="49"/>
    </row>
    <row r="373" spans="1:5" x14ac:dyDescent="0.2">
      <c r="A373" s="51">
        <v>5331</v>
      </c>
      <c r="B373" s="49" t="s">
        <v>422</v>
      </c>
      <c r="C373" s="52">
        <v>0</v>
      </c>
      <c r="D373" s="53">
        <f t="shared" si="2"/>
        <v>0</v>
      </c>
      <c r="E373" s="49"/>
    </row>
    <row r="374" spans="1:5" x14ac:dyDescent="0.2">
      <c r="A374" s="51">
        <v>5332</v>
      </c>
      <c r="B374" s="49" t="s">
        <v>423</v>
      </c>
      <c r="C374" s="52">
        <v>0</v>
      </c>
      <c r="D374" s="53">
        <f t="shared" si="2"/>
        <v>0</v>
      </c>
      <c r="E374" s="49"/>
    </row>
    <row r="375" spans="1:5" x14ac:dyDescent="0.2">
      <c r="A375" s="51">
        <v>5400</v>
      </c>
      <c r="B375" s="49" t="s">
        <v>424</v>
      </c>
      <c r="C375" s="52">
        <f>C376+C379+C382+C385+C387</f>
        <v>0</v>
      </c>
      <c r="D375" s="53">
        <f t="shared" si="2"/>
        <v>0</v>
      </c>
      <c r="E375" s="49"/>
    </row>
    <row r="376" spans="1:5" x14ac:dyDescent="0.2">
      <c r="A376" s="51">
        <v>5410</v>
      </c>
      <c r="B376" s="49" t="s">
        <v>425</v>
      </c>
      <c r="C376" s="52">
        <f>SUM(C377:C378)</f>
        <v>0</v>
      </c>
      <c r="D376" s="53">
        <f t="shared" si="2"/>
        <v>0</v>
      </c>
      <c r="E376" s="49"/>
    </row>
    <row r="377" spans="1:5" x14ac:dyDescent="0.2">
      <c r="A377" s="51">
        <v>5411</v>
      </c>
      <c r="B377" s="49" t="s">
        <v>426</v>
      </c>
      <c r="C377" s="52">
        <v>0</v>
      </c>
      <c r="D377" s="53">
        <f t="shared" si="2"/>
        <v>0</v>
      </c>
      <c r="E377" s="49"/>
    </row>
    <row r="378" spans="1:5" x14ac:dyDescent="0.2">
      <c r="A378" s="51">
        <v>5412</v>
      </c>
      <c r="B378" s="49" t="s">
        <v>427</v>
      </c>
      <c r="C378" s="52">
        <v>0</v>
      </c>
      <c r="D378" s="53">
        <f t="shared" si="2"/>
        <v>0</v>
      </c>
      <c r="E378" s="49"/>
    </row>
    <row r="379" spans="1:5" x14ac:dyDescent="0.2">
      <c r="A379" s="51">
        <v>5420</v>
      </c>
      <c r="B379" s="49" t="s">
        <v>428</v>
      </c>
      <c r="C379" s="52">
        <f>SUM(C380:C381)</f>
        <v>0</v>
      </c>
      <c r="D379" s="53">
        <f t="shared" si="2"/>
        <v>0</v>
      </c>
      <c r="E379" s="49"/>
    </row>
    <row r="380" spans="1:5" x14ac:dyDescent="0.2">
      <c r="A380" s="51">
        <v>5421</v>
      </c>
      <c r="B380" s="49" t="s">
        <v>429</v>
      </c>
      <c r="C380" s="52">
        <v>0</v>
      </c>
      <c r="D380" s="53">
        <f t="shared" si="2"/>
        <v>0</v>
      </c>
      <c r="E380" s="49"/>
    </row>
    <row r="381" spans="1:5" x14ac:dyDescent="0.2">
      <c r="A381" s="51">
        <v>5422</v>
      </c>
      <c r="B381" s="49" t="s">
        <v>430</v>
      </c>
      <c r="C381" s="52">
        <v>0</v>
      </c>
      <c r="D381" s="53">
        <f t="shared" si="2"/>
        <v>0</v>
      </c>
      <c r="E381" s="49"/>
    </row>
    <row r="382" spans="1:5" x14ac:dyDescent="0.2">
      <c r="A382" s="51">
        <v>5430</v>
      </c>
      <c r="B382" s="49" t="s">
        <v>431</v>
      </c>
      <c r="C382" s="52">
        <f>SUM(C383:C384)</f>
        <v>0</v>
      </c>
      <c r="D382" s="53">
        <f t="shared" si="2"/>
        <v>0</v>
      </c>
      <c r="E382" s="49"/>
    </row>
    <row r="383" spans="1:5" x14ac:dyDescent="0.2">
      <c r="A383" s="51">
        <v>5431</v>
      </c>
      <c r="B383" s="49" t="s">
        <v>432</v>
      </c>
      <c r="C383" s="52">
        <v>0</v>
      </c>
      <c r="D383" s="53">
        <f t="shared" si="2"/>
        <v>0</v>
      </c>
      <c r="E383" s="49"/>
    </row>
    <row r="384" spans="1:5" x14ac:dyDescent="0.2">
      <c r="A384" s="51">
        <v>5432</v>
      </c>
      <c r="B384" s="49" t="s">
        <v>433</v>
      </c>
      <c r="C384" s="52">
        <v>0</v>
      </c>
      <c r="D384" s="53">
        <f t="shared" si="2"/>
        <v>0</v>
      </c>
      <c r="E384" s="49"/>
    </row>
    <row r="385" spans="1:5" x14ac:dyDescent="0.2">
      <c r="A385" s="51">
        <v>5440</v>
      </c>
      <c r="B385" s="49" t="s">
        <v>434</v>
      </c>
      <c r="C385" s="52">
        <f>SUM(C386)</f>
        <v>0</v>
      </c>
      <c r="D385" s="53">
        <f t="shared" si="2"/>
        <v>0</v>
      </c>
      <c r="E385" s="49"/>
    </row>
    <row r="386" spans="1:5" x14ac:dyDescent="0.2">
      <c r="A386" s="51">
        <v>5441</v>
      </c>
      <c r="B386" s="49" t="s">
        <v>434</v>
      </c>
      <c r="C386" s="52">
        <v>0</v>
      </c>
      <c r="D386" s="53">
        <f t="shared" si="2"/>
        <v>0</v>
      </c>
      <c r="E386" s="49"/>
    </row>
    <row r="387" spans="1:5" x14ac:dyDescent="0.2">
      <c r="A387" s="51">
        <v>5450</v>
      </c>
      <c r="B387" s="49" t="s">
        <v>435</v>
      </c>
      <c r="C387" s="52">
        <f>SUM(C388:C389)</f>
        <v>0</v>
      </c>
      <c r="D387" s="53">
        <f t="shared" si="2"/>
        <v>0</v>
      </c>
      <c r="E387" s="49"/>
    </row>
    <row r="388" spans="1:5" x14ac:dyDescent="0.2">
      <c r="A388" s="51">
        <v>5451</v>
      </c>
      <c r="B388" s="49" t="s">
        <v>436</v>
      </c>
      <c r="C388" s="52">
        <v>0</v>
      </c>
      <c r="D388" s="53">
        <f t="shared" si="2"/>
        <v>0</v>
      </c>
      <c r="E388" s="49"/>
    </row>
    <row r="389" spans="1:5" x14ac:dyDescent="0.2">
      <c r="A389" s="51">
        <v>5452</v>
      </c>
      <c r="B389" s="49" t="s">
        <v>437</v>
      </c>
      <c r="C389" s="52">
        <v>0</v>
      </c>
      <c r="D389" s="53">
        <f t="shared" si="2"/>
        <v>0</v>
      </c>
      <c r="E389" s="49"/>
    </row>
    <row r="390" spans="1:5" x14ac:dyDescent="0.2">
      <c r="A390" s="51">
        <v>5500</v>
      </c>
      <c r="B390" s="49" t="s">
        <v>438</v>
      </c>
      <c r="C390" s="52">
        <f>C391+C400+C403+C409</f>
        <v>2921928.86</v>
      </c>
      <c r="D390" s="53">
        <f t="shared" si="2"/>
        <v>3.7571064400952009E-2</v>
      </c>
      <c r="E390" s="49"/>
    </row>
    <row r="391" spans="1:5" x14ac:dyDescent="0.2">
      <c r="A391" s="51">
        <v>5510</v>
      </c>
      <c r="B391" s="49" t="s">
        <v>439</v>
      </c>
      <c r="C391" s="52">
        <f>SUM(C392:C399)</f>
        <v>2921928.86</v>
      </c>
      <c r="D391" s="53">
        <f t="shared" si="2"/>
        <v>3.7571064400952009E-2</v>
      </c>
      <c r="E391" s="49"/>
    </row>
    <row r="392" spans="1:5" x14ac:dyDescent="0.2">
      <c r="A392" s="51">
        <v>5511</v>
      </c>
      <c r="B392" s="49" t="s">
        <v>440</v>
      </c>
      <c r="C392" s="52">
        <v>0</v>
      </c>
      <c r="D392" s="53">
        <f t="shared" si="2"/>
        <v>0</v>
      </c>
      <c r="E392" s="49"/>
    </row>
    <row r="393" spans="1:5" x14ac:dyDescent="0.2">
      <c r="A393" s="51">
        <v>5512</v>
      </c>
      <c r="B393" s="49" t="s">
        <v>441</v>
      </c>
      <c r="C393" s="52">
        <v>0</v>
      </c>
      <c r="D393" s="53">
        <f t="shared" si="2"/>
        <v>0</v>
      </c>
      <c r="E393" s="49"/>
    </row>
    <row r="394" spans="1:5" x14ac:dyDescent="0.2">
      <c r="A394" s="51">
        <v>5513</v>
      </c>
      <c r="B394" s="49" t="s">
        <v>442</v>
      </c>
      <c r="C394" s="52">
        <v>0</v>
      </c>
      <c r="D394" s="53">
        <f t="shared" si="2"/>
        <v>0</v>
      </c>
      <c r="E394" s="49"/>
    </row>
    <row r="395" spans="1:5" x14ac:dyDescent="0.2">
      <c r="A395" s="51">
        <v>5514</v>
      </c>
      <c r="B395" s="49" t="s">
        <v>443</v>
      </c>
      <c r="C395" s="52">
        <v>0</v>
      </c>
      <c r="D395" s="53">
        <f t="shared" si="2"/>
        <v>0</v>
      </c>
      <c r="E395" s="49"/>
    </row>
    <row r="396" spans="1:5" x14ac:dyDescent="0.2">
      <c r="A396" s="51">
        <v>5515</v>
      </c>
      <c r="B396" s="49" t="s">
        <v>444</v>
      </c>
      <c r="C396" s="52">
        <v>2921928.86</v>
      </c>
      <c r="D396" s="53">
        <f t="shared" si="2"/>
        <v>3.7571064400952009E-2</v>
      </c>
      <c r="E396" s="49"/>
    </row>
    <row r="397" spans="1:5" x14ac:dyDescent="0.2">
      <c r="A397" s="51">
        <v>5516</v>
      </c>
      <c r="B397" s="49" t="s">
        <v>445</v>
      </c>
      <c r="C397" s="52">
        <v>0</v>
      </c>
      <c r="D397" s="53">
        <f t="shared" si="2"/>
        <v>0</v>
      </c>
      <c r="E397" s="49"/>
    </row>
    <row r="398" spans="1:5" x14ac:dyDescent="0.2">
      <c r="A398" s="51">
        <v>5517</v>
      </c>
      <c r="B398" s="49" t="s">
        <v>446</v>
      </c>
      <c r="C398" s="52">
        <v>0</v>
      </c>
      <c r="D398" s="53">
        <f t="shared" si="2"/>
        <v>0</v>
      </c>
      <c r="E398" s="49"/>
    </row>
    <row r="399" spans="1:5" x14ac:dyDescent="0.2">
      <c r="A399" s="51">
        <v>5518</v>
      </c>
      <c r="B399" s="49" t="s">
        <v>81</v>
      </c>
      <c r="C399" s="52">
        <v>0</v>
      </c>
      <c r="D399" s="53">
        <f t="shared" si="2"/>
        <v>0</v>
      </c>
      <c r="E399" s="49"/>
    </row>
    <row r="400" spans="1:5" x14ac:dyDescent="0.2">
      <c r="A400" s="51">
        <v>5520</v>
      </c>
      <c r="B400" s="49" t="s">
        <v>80</v>
      </c>
      <c r="C400" s="52">
        <f>SUM(C401:C402)</f>
        <v>0</v>
      </c>
      <c r="D400" s="53">
        <f t="shared" si="2"/>
        <v>0</v>
      </c>
      <c r="E400" s="49"/>
    </row>
    <row r="401" spans="1:5" x14ac:dyDescent="0.2">
      <c r="A401" s="51">
        <v>5521</v>
      </c>
      <c r="B401" s="49" t="s">
        <v>447</v>
      </c>
      <c r="C401" s="52">
        <v>0</v>
      </c>
      <c r="D401" s="53">
        <f t="shared" si="2"/>
        <v>0</v>
      </c>
      <c r="E401" s="49"/>
    </row>
    <row r="402" spans="1:5" x14ac:dyDescent="0.2">
      <c r="A402" s="51">
        <v>5522</v>
      </c>
      <c r="B402" s="49" t="s">
        <v>448</v>
      </c>
      <c r="C402" s="52">
        <v>0</v>
      </c>
      <c r="D402" s="53">
        <f t="shared" si="2"/>
        <v>0</v>
      </c>
      <c r="E402" s="49"/>
    </row>
    <row r="403" spans="1:5" x14ac:dyDescent="0.2">
      <c r="A403" s="51">
        <v>5530</v>
      </c>
      <c r="B403" s="49" t="s">
        <v>449</v>
      </c>
      <c r="C403" s="52">
        <f>SUM(C404:C408)</f>
        <v>0</v>
      </c>
      <c r="D403" s="53">
        <f t="shared" si="2"/>
        <v>0</v>
      </c>
      <c r="E403" s="49"/>
    </row>
    <row r="404" spans="1:5" x14ac:dyDescent="0.2">
      <c r="A404" s="51">
        <v>5531</v>
      </c>
      <c r="B404" s="49" t="s">
        <v>450</v>
      </c>
      <c r="C404" s="52">
        <v>0</v>
      </c>
      <c r="D404" s="53">
        <f t="shared" si="2"/>
        <v>0</v>
      </c>
      <c r="E404" s="49"/>
    </row>
    <row r="405" spans="1:5" x14ac:dyDescent="0.2">
      <c r="A405" s="51">
        <v>5532</v>
      </c>
      <c r="B405" s="49" t="s">
        <v>451</v>
      </c>
      <c r="C405" s="52">
        <v>0</v>
      </c>
      <c r="D405" s="53">
        <f t="shared" si="2"/>
        <v>0</v>
      </c>
      <c r="E405" s="49"/>
    </row>
    <row r="406" spans="1:5" x14ac:dyDescent="0.2">
      <c r="A406" s="51">
        <v>5533</v>
      </c>
      <c r="B406" s="49" t="s">
        <v>452</v>
      </c>
      <c r="C406" s="52">
        <v>0</v>
      </c>
      <c r="D406" s="53">
        <f t="shared" si="2"/>
        <v>0</v>
      </c>
      <c r="E406" s="49"/>
    </row>
    <row r="407" spans="1:5" x14ac:dyDescent="0.2">
      <c r="A407" s="51">
        <v>5534</v>
      </c>
      <c r="B407" s="49" t="s">
        <v>453</v>
      </c>
      <c r="C407" s="52">
        <v>0</v>
      </c>
      <c r="D407" s="53">
        <f t="shared" si="2"/>
        <v>0</v>
      </c>
      <c r="E407" s="49"/>
    </row>
    <row r="408" spans="1:5" x14ac:dyDescent="0.2">
      <c r="A408" s="51">
        <v>5535</v>
      </c>
      <c r="B408" s="49" t="s">
        <v>454</v>
      </c>
      <c r="C408" s="52">
        <v>0</v>
      </c>
      <c r="D408" s="53">
        <f t="shared" si="2"/>
        <v>0</v>
      </c>
      <c r="E408" s="49"/>
    </row>
    <row r="409" spans="1:5" x14ac:dyDescent="0.2">
      <c r="A409" s="51">
        <v>5590</v>
      </c>
      <c r="B409" s="49" t="s">
        <v>455</v>
      </c>
      <c r="C409" s="52">
        <f>SUM(C410:C418)</f>
        <v>0</v>
      </c>
      <c r="D409" s="53">
        <f t="shared" si="2"/>
        <v>0</v>
      </c>
      <c r="E409" s="49"/>
    </row>
    <row r="410" spans="1:5" x14ac:dyDescent="0.2">
      <c r="A410" s="51">
        <v>5591</v>
      </c>
      <c r="B410" s="49" t="s">
        <v>456</v>
      </c>
      <c r="C410" s="52">
        <v>0</v>
      </c>
      <c r="D410" s="53">
        <f t="shared" si="2"/>
        <v>0</v>
      </c>
      <c r="E410" s="49"/>
    </row>
    <row r="411" spans="1:5" x14ac:dyDescent="0.2">
      <c r="A411" s="51">
        <v>5592</v>
      </c>
      <c r="B411" s="49" t="s">
        <v>457</v>
      </c>
      <c r="C411" s="52">
        <v>0</v>
      </c>
      <c r="D411" s="53">
        <f t="shared" si="2"/>
        <v>0</v>
      </c>
      <c r="E411" s="49"/>
    </row>
    <row r="412" spans="1:5" x14ac:dyDescent="0.2">
      <c r="A412" s="51">
        <v>5593</v>
      </c>
      <c r="B412" s="49" t="s">
        <v>458</v>
      </c>
      <c r="C412" s="52">
        <v>0</v>
      </c>
      <c r="D412" s="53">
        <f t="shared" si="2"/>
        <v>0</v>
      </c>
      <c r="E412" s="49"/>
    </row>
    <row r="413" spans="1:5" x14ac:dyDescent="0.2">
      <c r="A413" s="51">
        <v>5594</v>
      </c>
      <c r="B413" s="49" t="s">
        <v>514</v>
      </c>
      <c r="C413" s="52">
        <v>0</v>
      </c>
      <c r="D413" s="53">
        <f t="shared" si="2"/>
        <v>0</v>
      </c>
      <c r="E413" s="49"/>
    </row>
    <row r="414" spans="1:5" x14ac:dyDescent="0.2">
      <c r="A414" s="51">
        <v>5595</v>
      </c>
      <c r="B414" s="49" t="s">
        <v>460</v>
      </c>
      <c r="C414" s="52">
        <v>0</v>
      </c>
      <c r="D414" s="53">
        <f t="shared" si="2"/>
        <v>0</v>
      </c>
      <c r="E414" s="49"/>
    </row>
    <row r="415" spans="1:5" x14ac:dyDescent="0.2">
      <c r="A415" s="51">
        <v>5596</v>
      </c>
      <c r="B415" s="49" t="s">
        <v>355</v>
      </c>
      <c r="C415" s="52">
        <v>0</v>
      </c>
      <c r="D415" s="53">
        <f t="shared" si="2"/>
        <v>0</v>
      </c>
      <c r="E415" s="49"/>
    </row>
    <row r="416" spans="1:5" x14ac:dyDescent="0.2">
      <c r="A416" s="51">
        <v>5597</v>
      </c>
      <c r="B416" s="49" t="s">
        <v>461</v>
      </c>
      <c r="C416" s="52">
        <v>0</v>
      </c>
      <c r="D416" s="53">
        <f t="shared" si="2"/>
        <v>0</v>
      </c>
      <c r="E416" s="49"/>
    </row>
    <row r="417" spans="1:5" x14ac:dyDescent="0.2">
      <c r="A417" s="51">
        <v>5598</v>
      </c>
      <c r="B417" s="49" t="s">
        <v>515</v>
      </c>
      <c r="C417" s="52">
        <v>0</v>
      </c>
      <c r="D417" s="53">
        <f t="shared" si="2"/>
        <v>0</v>
      </c>
      <c r="E417" s="49"/>
    </row>
    <row r="418" spans="1:5" x14ac:dyDescent="0.2">
      <c r="A418" s="51">
        <v>5599</v>
      </c>
      <c r="B418" s="49" t="s">
        <v>462</v>
      </c>
      <c r="C418" s="52">
        <v>0</v>
      </c>
      <c r="D418" s="53">
        <f t="shared" si="2"/>
        <v>0</v>
      </c>
      <c r="E418" s="49"/>
    </row>
    <row r="419" spans="1:5" x14ac:dyDescent="0.2">
      <c r="A419" s="51">
        <v>5600</v>
      </c>
      <c r="B419" s="49" t="s">
        <v>79</v>
      </c>
      <c r="C419" s="52">
        <f>C420</f>
        <v>0</v>
      </c>
      <c r="D419" s="53">
        <f t="shared" si="2"/>
        <v>0</v>
      </c>
      <c r="E419" s="49"/>
    </row>
    <row r="420" spans="1:5" x14ac:dyDescent="0.2">
      <c r="A420" s="51">
        <v>5610</v>
      </c>
      <c r="B420" s="49" t="s">
        <v>463</v>
      </c>
      <c r="C420" s="52">
        <f>C421</f>
        <v>0</v>
      </c>
      <c r="D420" s="53">
        <f t="shared" si="2"/>
        <v>0</v>
      </c>
      <c r="E420" s="49"/>
    </row>
    <row r="421" spans="1:5" x14ac:dyDescent="0.2">
      <c r="A421" s="51">
        <v>5611</v>
      </c>
      <c r="B421" s="49" t="s">
        <v>464</v>
      </c>
      <c r="C421" s="52">
        <v>0</v>
      </c>
      <c r="D421" s="53">
        <f t="shared" si="2"/>
        <v>0</v>
      </c>
      <c r="E421" s="49"/>
    </row>
    <row r="422" spans="1:5" x14ac:dyDescent="0.2">
      <c r="A422" s="20"/>
      <c r="B422" s="20"/>
      <c r="C422" s="20"/>
      <c r="D422" s="20"/>
      <c r="E422" s="20"/>
    </row>
    <row r="423" spans="1:5" x14ac:dyDescent="0.2">
      <c r="A423" s="20"/>
      <c r="B423" s="20" t="s">
        <v>625</v>
      </c>
      <c r="C423" s="20"/>
      <c r="D423" s="20"/>
      <c r="E423" s="20"/>
    </row>
    <row r="424" spans="1:5" x14ac:dyDescent="0.2">
      <c r="A424" s="20"/>
      <c r="B424" s="20"/>
      <c r="C424" s="20"/>
      <c r="D424" s="20"/>
      <c r="E424" s="20"/>
    </row>
    <row r="425" spans="1:5" x14ac:dyDescent="0.2">
      <c r="A425" s="20"/>
      <c r="B425" s="20"/>
      <c r="C425" s="20"/>
      <c r="D425" s="20"/>
      <c r="E425" s="20"/>
    </row>
    <row r="429" spans="1:5" x14ac:dyDescent="0.2">
      <c r="A429" s="152" t="s">
        <v>662</v>
      </c>
      <c r="B429" s="152"/>
      <c r="C429" s="152"/>
      <c r="D429" s="27" t="s">
        <v>605</v>
      </c>
      <c r="E429" s="28">
        <v>2023</v>
      </c>
    </row>
    <row r="430" spans="1:5" x14ac:dyDescent="0.2">
      <c r="A430" s="152" t="s">
        <v>611</v>
      </c>
      <c r="B430" s="152"/>
      <c r="C430" s="152"/>
      <c r="D430" s="27" t="s">
        <v>606</v>
      </c>
      <c r="E430" s="28" t="s">
        <v>608</v>
      </c>
    </row>
    <row r="431" spans="1:5" x14ac:dyDescent="0.2">
      <c r="A431" s="152" t="s">
        <v>663</v>
      </c>
      <c r="B431" s="152"/>
      <c r="C431" s="152"/>
      <c r="D431" s="27" t="s">
        <v>607</v>
      </c>
      <c r="E431" s="28">
        <v>4</v>
      </c>
    </row>
    <row r="432" spans="1:5" x14ac:dyDescent="0.2">
      <c r="A432" s="30" t="s">
        <v>194</v>
      </c>
      <c r="B432" s="31"/>
      <c r="C432" s="31"/>
      <c r="D432" s="31"/>
      <c r="E432" s="31"/>
    </row>
    <row r="433" spans="1:5" x14ac:dyDescent="0.2">
      <c r="A433" s="29"/>
      <c r="B433" s="29"/>
      <c r="C433" s="29"/>
      <c r="D433" s="29"/>
      <c r="E433" s="29"/>
    </row>
    <row r="434" spans="1:5" x14ac:dyDescent="0.2">
      <c r="A434" s="31" t="s">
        <v>172</v>
      </c>
      <c r="B434" s="31"/>
      <c r="C434" s="31"/>
      <c r="D434" s="31"/>
      <c r="E434" s="31"/>
    </row>
    <row r="435" spans="1:5" x14ac:dyDescent="0.2">
      <c r="A435" s="32" t="s">
        <v>144</v>
      </c>
      <c r="B435" s="32" t="s">
        <v>141</v>
      </c>
      <c r="C435" s="32" t="s">
        <v>142</v>
      </c>
      <c r="D435" s="32" t="s">
        <v>143</v>
      </c>
      <c r="E435" s="32" t="s">
        <v>145</v>
      </c>
    </row>
    <row r="436" spans="1:5" x14ac:dyDescent="0.2">
      <c r="A436" s="33">
        <v>3110</v>
      </c>
      <c r="B436" s="29" t="s">
        <v>334</v>
      </c>
      <c r="C436" s="34">
        <v>225281577.19</v>
      </c>
      <c r="D436" s="29"/>
      <c r="E436" s="29"/>
    </row>
    <row r="437" spans="1:5" x14ac:dyDescent="0.2">
      <c r="A437" s="33">
        <v>3120</v>
      </c>
      <c r="B437" s="29" t="s">
        <v>465</v>
      </c>
      <c r="C437" s="34">
        <v>1026053.45</v>
      </c>
      <c r="D437" s="29"/>
      <c r="E437" s="29"/>
    </row>
    <row r="438" spans="1:5" x14ac:dyDescent="0.2">
      <c r="A438" s="33">
        <v>3130</v>
      </c>
      <c r="B438" s="29" t="s">
        <v>466</v>
      </c>
      <c r="C438" s="34">
        <v>0</v>
      </c>
      <c r="D438" s="29"/>
      <c r="E438" s="29"/>
    </row>
    <row r="439" spans="1:5" x14ac:dyDescent="0.2">
      <c r="A439" s="29"/>
      <c r="B439" s="29"/>
      <c r="C439" s="29"/>
      <c r="D439" s="29"/>
      <c r="E439" s="29"/>
    </row>
    <row r="440" spans="1:5" x14ac:dyDescent="0.2">
      <c r="A440" s="31" t="s">
        <v>174</v>
      </c>
      <c r="B440" s="31"/>
      <c r="C440" s="31"/>
      <c r="D440" s="31"/>
      <c r="E440" s="31"/>
    </row>
    <row r="441" spans="1:5" x14ac:dyDescent="0.2">
      <c r="A441" s="32" t="s">
        <v>144</v>
      </c>
      <c r="B441" s="32" t="s">
        <v>141</v>
      </c>
      <c r="C441" s="32" t="s">
        <v>142</v>
      </c>
      <c r="D441" s="32" t="s">
        <v>467</v>
      </c>
      <c r="E441" s="32"/>
    </row>
    <row r="442" spans="1:5" x14ac:dyDescent="0.2">
      <c r="A442" s="33">
        <v>3210</v>
      </c>
      <c r="B442" s="29" t="s">
        <v>468</v>
      </c>
      <c r="C442" s="34">
        <v>8338579.1299999999</v>
      </c>
      <c r="D442" s="29"/>
      <c r="E442" s="29"/>
    </row>
    <row r="443" spans="1:5" x14ac:dyDescent="0.2">
      <c r="A443" s="33">
        <v>3220</v>
      </c>
      <c r="B443" s="29" t="s">
        <v>469</v>
      </c>
      <c r="C443" s="34">
        <v>33927422.18</v>
      </c>
      <c r="D443" s="29"/>
      <c r="E443" s="29"/>
    </row>
    <row r="444" spans="1:5" x14ac:dyDescent="0.2">
      <c r="A444" s="33">
        <v>3230</v>
      </c>
      <c r="B444" s="29" t="s">
        <v>470</v>
      </c>
      <c r="C444" s="34">
        <f>SUM(C445:C448)</f>
        <v>0</v>
      </c>
      <c r="D444" s="29"/>
      <c r="E444" s="29"/>
    </row>
    <row r="445" spans="1:5" x14ac:dyDescent="0.2">
      <c r="A445" s="33">
        <v>3231</v>
      </c>
      <c r="B445" s="29" t="s">
        <v>471</v>
      </c>
      <c r="C445" s="34">
        <v>0</v>
      </c>
      <c r="D445" s="29"/>
      <c r="E445" s="29"/>
    </row>
    <row r="446" spans="1:5" x14ac:dyDescent="0.2">
      <c r="A446" s="33">
        <v>3232</v>
      </c>
      <c r="B446" s="29" t="s">
        <v>472</v>
      </c>
      <c r="C446" s="34">
        <v>0</v>
      </c>
      <c r="D446" s="29"/>
      <c r="E446" s="29"/>
    </row>
    <row r="447" spans="1:5" x14ac:dyDescent="0.2">
      <c r="A447" s="33">
        <v>3233</v>
      </c>
      <c r="B447" s="29" t="s">
        <v>473</v>
      </c>
      <c r="C447" s="34">
        <v>0</v>
      </c>
      <c r="D447" s="29"/>
      <c r="E447" s="29"/>
    </row>
    <row r="448" spans="1:5" x14ac:dyDescent="0.2">
      <c r="A448" s="33">
        <v>3239</v>
      </c>
      <c r="B448" s="29" t="s">
        <v>474</v>
      </c>
      <c r="C448" s="34">
        <v>0</v>
      </c>
      <c r="D448" s="29"/>
      <c r="E448" s="29"/>
    </row>
    <row r="449" spans="1:5" x14ac:dyDescent="0.2">
      <c r="A449" s="33">
        <v>3240</v>
      </c>
      <c r="B449" s="29" t="s">
        <v>475</v>
      </c>
      <c r="C449" s="34">
        <f>SUM(C450:C452)</f>
        <v>2711066.5</v>
      </c>
      <c r="D449" s="29"/>
      <c r="E449" s="29"/>
    </row>
    <row r="450" spans="1:5" x14ac:dyDescent="0.2">
      <c r="A450" s="33">
        <v>3241</v>
      </c>
      <c r="B450" s="29" t="s">
        <v>476</v>
      </c>
      <c r="C450" s="34">
        <v>0</v>
      </c>
      <c r="D450" s="29"/>
      <c r="E450" s="29"/>
    </row>
    <row r="451" spans="1:5" x14ac:dyDescent="0.2">
      <c r="A451" s="33">
        <v>3242</v>
      </c>
      <c r="B451" s="29" t="s">
        <v>477</v>
      </c>
      <c r="C451" s="34">
        <v>0</v>
      </c>
      <c r="D451" s="29"/>
      <c r="E451" s="29"/>
    </row>
    <row r="452" spans="1:5" x14ac:dyDescent="0.2">
      <c r="A452" s="33">
        <v>3243</v>
      </c>
      <c r="B452" s="29" t="s">
        <v>478</v>
      </c>
      <c r="C452" s="34">
        <v>2711066.5</v>
      </c>
      <c r="D452" s="29"/>
      <c r="E452" s="29"/>
    </row>
    <row r="453" spans="1:5" x14ac:dyDescent="0.2">
      <c r="A453" s="33">
        <v>3250</v>
      </c>
      <c r="B453" s="29" t="s">
        <v>479</v>
      </c>
      <c r="C453" s="34">
        <f>SUM(C454:C455)</f>
        <v>0</v>
      </c>
      <c r="D453" s="29"/>
      <c r="E453" s="29"/>
    </row>
    <row r="454" spans="1:5" x14ac:dyDescent="0.2">
      <c r="A454" s="33">
        <v>3251</v>
      </c>
      <c r="B454" s="29" t="s">
        <v>480</v>
      </c>
      <c r="C454" s="34">
        <v>0</v>
      </c>
      <c r="D454" s="29"/>
      <c r="E454" s="29"/>
    </row>
    <row r="455" spans="1:5" x14ac:dyDescent="0.2">
      <c r="A455" s="33">
        <v>3252</v>
      </c>
      <c r="B455" s="29" t="s">
        <v>481</v>
      </c>
      <c r="C455" s="34">
        <v>0</v>
      </c>
      <c r="D455" s="29"/>
      <c r="E455" s="29"/>
    </row>
    <row r="456" spans="1:5" x14ac:dyDescent="0.2">
      <c r="A456" s="29"/>
      <c r="B456" s="29"/>
      <c r="C456" s="29"/>
      <c r="D456" s="29"/>
      <c r="E456" s="29"/>
    </row>
    <row r="457" spans="1:5" x14ac:dyDescent="0.2">
      <c r="A457" s="29"/>
      <c r="B457" s="29" t="s">
        <v>625</v>
      </c>
      <c r="C457" s="29"/>
      <c r="D457" s="29"/>
      <c r="E457" s="29"/>
    </row>
    <row r="458" spans="1:5" x14ac:dyDescent="0.2">
      <c r="A458" s="29"/>
      <c r="B458" s="29"/>
      <c r="C458" s="29"/>
      <c r="D458" s="29"/>
      <c r="E458" s="29"/>
    </row>
    <row r="459" spans="1:5" x14ac:dyDescent="0.2">
      <c r="A459" s="29"/>
      <c r="B459" s="29"/>
      <c r="C459" s="29"/>
      <c r="D459" s="29"/>
      <c r="E459" s="29"/>
    </row>
    <row r="460" spans="1:5" x14ac:dyDescent="0.2">
      <c r="A460" s="29"/>
      <c r="B460" s="29"/>
      <c r="C460" s="29"/>
      <c r="D460" s="29"/>
      <c r="E460" s="29"/>
    </row>
    <row r="461" spans="1:5" x14ac:dyDescent="0.2">
      <c r="A461" s="29"/>
      <c r="B461" s="29"/>
      <c r="C461" s="29"/>
      <c r="D461" s="29"/>
      <c r="E461" s="29"/>
    </row>
    <row r="462" spans="1:5" x14ac:dyDescent="0.2">
      <c r="A462" s="29"/>
      <c r="B462" s="29"/>
      <c r="C462" s="29"/>
      <c r="D462" s="29"/>
      <c r="E462" s="29"/>
    </row>
    <row r="463" spans="1:5" x14ac:dyDescent="0.2">
      <c r="A463" s="152" t="s">
        <v>662</v>
      </c>
      <c r="B463" s="152"/>
      <c r="C463" s="152"/>
      <c r="D463" s="27" t="s">
        <v>605</v>
      </c>
      <c r="E463" s="28">
        <v>2023</v>
      </c>
    </row>
    <row r="464" spans="1:5" x14ac:dyDescent="0.2">
      <c r="A464" s="152" t="s">
        <v>612</v>
      </c>
      <c r="B464" s="152"/>
      <c r="C464" s="152"/>
      <c r="D464" s="27" t="s">
        <v>606</v>
      </c>
      <c r="E464" s="28" t="s">
        <v>608</v>
      </c>
    </row>
    <row r="465" spans="1:5" x14ac:dyDescent="0.2">
      <c r="A465" s="152" t="s">
        <v>663</v>
      </c>
      <c r="B465" s="152"/>
      <c r="C465" s="152"/>
      <c r="D465" s="27" t="s">
        <v>607</v>
      </c>
      <c r="E465" s="28">
        <v>4</v>
      </c>
    </row>
    <row r="466" spans="1:5" x14ac:dyDescent="0.2">
      <c r="A466" s="30" t="s">
        <v>194</v>
      </c>
      <c r="B466" s="31"/>
      <c r="C466" s="31"/>
      <c r="D466" s="31"/>
      <c r="E466" s="31"/>
    </row>
    <row r="467" spans="1:5" x14ac:dyDescent="0.2">
      <c r="A467" s="29"/>
      <c r="B467" s="29"/>
      <c r="C467" s="29"/>
      <c r="D467" s="29"/>
      <c r="E467" s="29"/>
    </row>
    <row r="468" spans="1:5" x14ac:dyDescent="0.2">
      <c r="A468" s="31" t="s">
        <v>175</v>
      </c>
      <c r="B468" s="31"/>
      <c r="C468" s="31"/>
      <c r="D468" s="31"/>
      <c r="E468" s="31"/>
    </row>
    <row r="469" spans="1:5" x14ac:dyDescent="0.2">
      <c r="A469" s="32" t="s">
        <v>144</v>
      </c>
      <c r="B469" s="32" t="s">
        <v>649</v>
      </c>
      <c r="C469" s="122">
        <v>2023</v>
      </c>
      <c r="D469" s="122">
        <v>2022</v>
      </c>
      <c r="E469" s="32"/>
    </row>
    <row r="470" spans="1:5" x14ac:dyDescent="0.2">
      <c r="A470" s="33">
        <v>1111</v>
      </c>
      <c r="B470" s="29" t="s">
        <v>482</v>
      </c>
      <c r="C470" s="34">
        <v>0</v>
      </c>
      <c r="D470" s="34">
        <v>0</v>
      </c>
      <c r="E470" s="29"/>
    </row>
    <row r="471" spans="1:5" x14ac:dyDescent="0.2">
      <c r="A471" s="33">
        <v>1112</v>
      </c>
      <c r="B471" s="29" t="s">
        <v>483</v>
      </c>
      <c r="C471" s="34">
        <v>52265637.630000003</v>
      </c>
      <c r="D471" s="34">
        <v>45252629.219999999</v>
      </c>
      <c r="E471" s="29"/>
    </row>
    <row r="472" spans="1:5" x14ac:dyDescent="0.2">
      <c r="A472" s="33">
        <v>1113</v>
      </c>
      <c r="B472" s="29" t="s">
        <v>484</v>
      </c>
      <c r="C472" s="34">
        <v>0</v>
      </c>
      <c r="D472" s="34">
        <v>0</v>
      </c>
      <c r="E472" s="29"/>
    </row>
    <row r="473" spans="1:5" x14ac:dyDescent="0.2">
      <c r="A473" s="33">
        <v>1114</v>
      </c>
      <c r="B473" s="29" t="s">
        <v>195</v>
      </c>
      <c r="C473" s="34">
        <v>1823978.41</v>
      </c>
      <c r="D473" s="34">
        <v>1823978.41</v>
      </c>
      <c r="E473" s="29"/>
    </row>
    <row r="474" spans="1:5" x14ac:dyDescent="0.2">
      <c r="A474" s="33">
        <v>1115</v>
      </c>
      <c r="B474" s="29" t="s">
        <v>196</v>
      </c>
      <c r="C474" s="34">
        <v>0</v>
      </c>
      <c r="D474" s="34">
        <v>0</v>
      </c>
      <c r="E474" s="29"/>
    </row>
    <row r="475" spans="1:5" x14ac:dyDescent="0.2">
      <c r="A475" s="33">
        <v>1116</v>
      </c>
      <c r="B475" s="29" t="s">
        <v>485</v>
      </c>
      <c r="C475" s="34">
        <v>0</v>
      </c>
      <c r="D475" s="34">
        <v>0</v>
      </c>
      <c r="E475" s="29"/>
    </row>
    <row r="476" spans="1:5" x14ac:dyDescent="0.2">
      <c r="A476" s="33">
        <v>1119</v>
      </c>
      <c r="B476" s="29" t="s">
        <v>486</v>
      </c>
      <c r="C476" s="34">
        <v>0</v>
      </c>
      <c r="D476" s="34">
        <v>0</v>
      </c>
      <c r="E476" s="29"/>
    </row>
    <row r="477" spans="1:5" x14ac:dyDescent="0.2">
      <c r="A477" s="41">
        <v>1110</v>
      </c>
      <c r="B477" s="42" t="s">
        <v>627</v>
      </c>
      <c r="C477" s="123">
        <f>SUM(C470:C476)</f>
        <v>54089616.039999999</v>
      </c>
      <c r="D477" s="123">
        <f>SUM(D470:D476)</f>
        <v>47076607.629999995</v>
      </c>
      <c r="E477" s="29"/>
    </row>
    <row r="478" spans="1:5" x14ac:dyDescent="0.2">
      <c r="A478" s="29"/>
      <c r="B478" s="29"/>
      <c r="C478" s="29"/>
      <c r="D478" s="29"/>
      <c r="E478" s="29"/>
    </row>
    <row r="479" spans="1:5" x14ac:dyDescent="0.2">
      <c r="A479" s="29"/>
      <c r="B479" s="29"/>
      <c r="C479" s="29"/>
      <c r="D479" s="29"/>
      <c r="E479" s="29"/>
    </row>
    <row r="480" spans="1:5" x14ac:dyDescent="0.2">
      <c r="A480" s="31" t="s">
        <v>176</v>
      </c>
      <c r="B480" s="31"/>
      <c r="C480" s="31"/>
      <c r="D480" s="31"/>
      <c r="E480" s="29"/>
    </row>
    <row r="481" spans="1:5" x14ac:dyDescent="0.2">
      <c r="A481" s="32" t="s">
        <v>144</v>
      </c>
      <c r="B481" s="32" t="s">
        <v>649</v>
      </c>
      <c r="C481" s="131" t="s">
        <v>648</v>
      </c>
      <c r="D481" s="131" t="s">
        <v>179</v>
      </c>
      <c r="E481" s="29"/>
    </row>
    <row r="482" spans="1:5" x14ac:dyDescent="0.2">
      <c r="A482" s="41">
        <v>1230</v>
      </c>
      <c r="B482" s="42" t="s">
        <v>228</v>
      </c>
      <c r="C482" s="123">
        <f>SUM(C483:C489)</f>
        <v>0</v>
      </c>
      <c r="D482" s="123">
        <f>SUM(D483:D489)</f>
        <v>0</v>
      </c>
      <c r="E482" s="29"/>
    </row>
    <row r="483" spans="1:5" x14ac:dyDescent="0.2">
      <c r="A483" s="33">
        <v>1231</v>
      </c>
      <c r="B483" s="29" t="s">
        <v>229</v>
      </c>
      <c r="C483" s="34">
        <v>0</v>
      </c>
      <c r="D483" s="34">
        <v>0</v>
      </c>
      <c r="E483" s="29"/>
    </row>
    <row r="484" spans="1:5" x14ac:dyDescent="0.2">
      <c r="A484" s="33">
        <v>1232</v>
      </c>
      <c r="B484" s="29" t="s">
        <v>230</v>
      </c>
      <c r="C484" s="34">
        <v>0</v>
      </c>
      <c r="D484" s="34">
        <v>0</v>
      </c>
      <c r="E484" s="29"/>
    </row>
    <row r="485" spans="1:5" x14ac:dyDescent="0.2">
      <c r="A485" s="33">
        <v>1233</v>
      </c>
      <c r="B485" s="29" t="s">
        <v>231</v>
      </c>
      <c r="C485" s="34">
        <v>0</v>
      </c>
      <c r="D485" s="34">
        <v>0</v>
      </c>
      <c r="E485" s="29"/>
    </row>
    <row r="486" spans="1:5" x14ac:dyDescent="0.2">
      <c r="A486" s="33">
        <v>1234</v>
      </c>
      <c r="B486" s="29" t="s">
        <v>232</v>
      </c>
      <c r="C486" s="34">
        <v>0</v>
      </c>
      <c r="D486" s="34">
        <v>0</v>
      </c>
      <c r="E486" s="29"/>
    </row>
    <row r="487" spans="1:5" x14ac:dyDescent="0.2">
      <c r="A487" s="33">
        <v>1235</v>
      </c>
      <c r="B487" s="29" t="s">
        <v>233</v>
      </c>
      <c r="C487" s="34">
        <v>0</v>
      </c>
      <c r="D487" s="34">
        <v>0</v>
      </c>
      <c r="E487" s="29"/>
    </row>
    <row r="488" spans="1:5" x14ac:dyDescent="0.2">
      <c r="A488" s="33">
        <v>1236</v>
      </c>
      <c r="B488" s="29" t="s">
        <v>234</v>
      </c>
      <c r="C488" s="34">
        <v>0</v>
      </c>
      <c r="D488" s="34">
        <v>0</v>
      </c>
      <c r="E488" s="29"/>
    </row>
    <row r="489" spans="1:5" x14ac:dyDescent="0.2">
      <c r="A489" s="33">
        <v>1239</v>
      </c>
      <c r="B489" s="29" t="s">
        <v>235</v>
      </c>
      <c r="C489" s="34">
        <v>0</v>
      </c>
      <c r="D489" s="34">
        <v>0</v>
      </c>
      <c r="E489" s="29"/>
    </row>
    <row r="490" spans="1:5" x14ac:dyDescent="0.2">
      <c r="A490" s="41">
        <v>1240</v>
      </c>
      <c r="B490" s="42" t="s">
        <v>236</v>
      </c>
      <c r="C490" s="123">
        <f>SUM(C491:C498)</f>
        <v>126273</v>
      </c>
      <c r="D490" s="123">
        <f>SUM(D491:D498)</f>
        <v>126273</v>
      </c>
      <c r="E490" s="29"/>
    </row>
    <row r="491" spans="1:5" x14ac:dyDescent="0.2">
      <c r="A491" s="33">
        <v>1241</v>
      </c>
      <c r="B491" s="29" t="s">
        <v>237</v>
      </c>
      <c r="C491" s="34">
        <v>0</v>
      </c>
      <c r="D491" s="34">
        <v>0</v>
      </c>
      <c r="E491" s="29"/>
    </row>
    <row r="492" spans="1:5" x14ac:dyDescent="0.2">
      <c r="A492" s="33">
        <v>1242</v>
      </c>
      <c r="B492" s="29" t="s">
        <v>238</v>
      </c>
      <c r="C492" s="34">
        <v>126273</v>
      </c>
      <c r="D492" s="34">
        <v>126273</v>
      </c>
      <c r="E492" s="29"/>
    </row>
    <row r="493" spans="1:5" x14ac:dyDescent="0.2">
      <c r="A493" s="33">
        <v>1243</v>
      </c>
      <c r="B493" s="29" t="s">
        <v>239</v>
      </c>
      <c r="C493" s="34">
        <v>0</v>
      </c>
      <c r="D493" s="34">
        <v>0</v>
      </c>
      <c r="E493" s="29"/>
    </row>
    <row r="494" spans="1:5" x14ac:dyDescent="0.2">
      <c r="A494" s="33">
        <v>1244</v>
      </c>
      <c r="B494" s="29" t="s">
        <v>240</v>
      </c>
      <c r="C494" s="34">
        <v>0</v>
      </c>
      <c r="D494" s="34">
        <v>0</v>
      </c>
      <c r="E494" s="29"/>
    </row>
    <row r="495" spans="1:5" x14ac:dyDescent="0.2">
      <c r="A495" s="33">
        <v>1245</v>
      </c>
      <c r="B495" s="29" t="s">
        <v>241</v>
      </c>
      <c r="C495" s="34">
        <v>0</v>
      </c>
      <c r="D495" s="34">
        <v>0</v>
      </c>
      <c r="E495" s="29"/>
    </row>
    <row r="496" spans="1:5" x14ac:dyDescent="0.2">
      <c r="A496" s="33">
        <v>1246</v>
      </c>
      <c r="B496" s="29" t="s">
        <v>242</v>
      </c>
      <c r="C496" s="34">
        <v>0</v>
      </c>
      <c r="D496" s="34">
        <v>0</v>
      </c>
      <c r="E496" s="29"/>
    </row>
    <row r="497" spans="1:5" x14ac:dyDescent="0.2">
      <c r="A497" s="33">
        <v>1247</v>
      </c>
      <c r="B497" s="29" t="s">
        <v>243</v>
      </c>
      <c r="C497" s="34">
        <v>0</v>
      </c>
      <c r="D497" s="34">
        <v>0</v>
      </c>
      <c r="E497" s="29"/>
    </row>
    <row r="498" spans="1:5" x14ac:dyDescent="0.2">
      <c r="A498" s="33">
        <v>1248</v>
      </c>
      <c r="B498" s="29" t="s">
        <v>244</v>
      </c>
      <c r="C498" s="34">
        <v>0</v>
      </c>
      <c r="D498" s="34">
        <v>0</v>
      </c>
      <c r="E498" s="29"/>
    </row>
    <row r="499" spans="1:5" x14ac:dyDescent="0.2">
      <c r="A499" s="41">
        <v>1250</v>
      </c>
      <c r="B499" s="42" t="s">
        <v>246</v>
      </c>
      <c r="C499" s="123">
        <f>SUM(C500:C504)</f>
        <v>0</v>
      </c>
      <c r="D499" s="123">
        <f>SUM(D500:D504)</f>
        <v>0</v>
      </c>
      <c r="E499" s="42"/>
    </row>
    <row r="500" spans="1:5" x14ac:dyDescent="0.2">
      <c r="A500" s="33">
        <v>1251</v>
      </c>
      <c r="B500" s="29" t="s">
        <v>247</v>
      </c>
      <c r="C500" s="34">
        <v>0</v>
      </c>
      <c r="D500" s="34">
        <v>0</v>
      </c>
      <c r="E500" s="29"/>
    </row>
    <row r="501" spans="1:5" x14ac:dyDescent="0.2">
      <c r="A501" s="33">
        <v>1252</v>
      </c>
      <c r="B501" s="29" t="s">
        <v>248</v>
      </c>
      <c r="C501" s="34">
        <v>0</v>
      </c>
      <c r="D501" s="34">
        <v>0</v>
      </c>
      <c r="E501" s="29"/>
    </row>
    <row r="502" spans="1:5" x14ac:dyDescent="0.2">
      <c r="A502" s="33">
        <v>1253</v>
      </c>
      <c r="B502" s="29" t="s">
        <v>249</v>
      </c>
      <c r="C502" s="34">
        <v>0</v>
      </c>
      <c r="D502" s="34">
        <v>0</v>
      </c>
      <c r="E502" s="29"/>
    </row>
    <row r="503" spans="1:5" x14ac:dyDescent="0.2">
      <c r="A503" s="33">
        <v>1254</v>
      </c>
      <c r="B503" s="29" t="s">
        <v>250</v>
      </c>
      <c r="C503" s="34">
        <v>0</v>
      </c>
      <c r="D503" s="34">
        <v>0</v>
      </c>
      <c r="E503" s="29"/>
    </row>
    <row r="504" spans="1:5" x14ac:dyDescent="0.2">
      <c r="A504" s="33">
        <v>1259</v>
      </c>
      <c r="B504" s="29" t="s">
        <v>251</v>
      </c>
      <c r="C504" s="34">
        <v>0</v>
      </c>
      <c r="D504" s="34">
        <v>0</v>
      </c>
      <c r="E504" s="29"/>
    </row>
    <row r="505" spans="1:5" x14ac:dyDescent="0.2">
      <c r="A505" s="29"/>
      <c r="B505" s="124" t="s">
        <v>628</v>
      </c>
      <c r="C505" s="123">
        <f>C482+C490+C499</f>
        <v>126273</v>
      </c>
      <c r="D505" s="123">
        <f>D482+D490+D499</f>
        <v>126273</v>
      </c>
      <c r="E505" s="29"/>
    </row>
    <row r="506" spans="1:5" x14ac:dyDescent="0.2">
      <c r="A506" s="29"/>
      <c r="B506" s="29"/>
      <c r="C506" s="29"/>
      <c r="D506" s="29"/>
      <c r="E506" s="29"/>
    </row>
    <row r="507" spans="1:5" x14ac:dyDescent="0.2">
      <c r="A507" s="31" t="s">
        <v>184</v>
      </c>
      <c r="B507" s="31"/>
      <c r="C507" s="31"/>
      <c r="D507" s="31"/>
      <c r="E507" s="31"/>
    </row>
    <row r="508" spans="1:5" x14ac:dyDescent="0.2">
      <c r="A508" s="32" t="s">
        <v>144</v>
      </c>
      <c r="B508" s="32" t="s">
        <v>649</v>
      </c>
      <c r="C508" s="122">
        <v>2023</v>
      </c>
      <c r="D508" s="122">
        <v>2022</v>
      </c>
      <c r="E508" s="32"/>
    </row>
    <row r="509" spans="1:5" x14ac:dyDescent="0.2">
      <c r="A509" s="41">
        <v>3210</v>
      </c>
      <c r="B509" s="42" t="s">
        <v>629</v>
      </c>
      <c r="C509" s="123">
        <v>8338579.1299999999</v>
      </c>
      <c r="D509" s="123">
        <v>-4038499.87</v>
      </c>
      <c r="E509" s="29"/>
    </row>
    <row r="510" spans="1:5" x14ac:dyDescent="0.2">
      <c r="A510" s="33"/>
      <c r="B510" s="124" t="s">
        <v>617</v>
      </c>
      <c r="C510" s="123">
        <f>C513+C525+C553+C556+C511</f>
        <v>4058421.9699999997</v>
      </c>
      <c r="D510" s="123">
        <f>D513+D525+D553+D556+D511</f>
        <v>10581243.960000001</v>
      </c>
      <c r="E510" s="29"/>
    </row>
    <row r="511" spans="1:5" x14ac:dyDescent="0.2">
      <c r="A511" s="140">
        <v>5100</v>
      </c>
      <c r="B511" s="141" t="s">
        <v>359</v>
      </c>
      <c r="C511" s="142">
        <f>SUM(C512:C512)</f>
        <v>0</v>
      </c>
      <c r="D511" s="142">
        <f>SUM(D512:D512)</f>
        <v>0</v>
      </c>
      <c r="E511" s="29"/>
    </row>
    <row r="512" spans="1:5" x14ac:dyDescent="0.2">
      <c r="A512" s="143">
        <v>5130</v>
      </c>
      <c r="B512" s="144" t="s">
        <v>650</v>
      </c>
      <c r="C512" s="145">
        <v>0</v>
      </c>
      <c r="D512" s="145">
        <v>0</v>
      </c>
      <c r="E512" s="29"/>
    </row>
    <row r="513" spans="1:5" x14ac:dyDescent="0.2">
      <c r="A513" s="41">
        <v>5400</v>
      </c>
      <c r="B513" s="42" t="s">
        <v>424</v>
      </c>
      <c r="C513" s="123">
        <f>C514+C516+C518+C520+C522</f>
        <v>0</v>
      </c>
      <c r="D513" s="123">
        <f>D514+D516+D518+D520+D522</f>
        <v>0</v>
      </c>
      <c r="E513" s="29"/>
    </row>
    <row r="514" spans="1:5" x14ac:dyDescent="0.2">
      <c r="A514" s="33">
        <v>5410</v>
      </c>
      <c r="B514" s="29" t="s">
        <v>618</v>
      </c>
      <c r="C514" s="34">
        <f>C515</f>
        <v>0</v>
      </c>
      <c r="D514" s="34">
        <f>D515</f>
        <v>0</v>
      </c>
      <c r="E514" s="29"/>
    </row>
    <row r="515" spans="1:5" x14ac:dyDescent="0.2">
      <c r="A515" s="33">
        <v>5411</v>
      </c>
      <c r="B515" s="29" t="s">
        <v>426</v>
      </c>
      <c r="C515" s="34">
        <v>0</v>
      </c>
      <c r="D515" s="34">
        <v>0</v>
      </c>
      <c r="E515" s="29"/>
    </row>
    <row r="516" spans="1:5" x14ac:dyDescent="0.2">
      <c r="A516" s="33">
        <v>5420</v>
      </c>
      <c r="B516" s="29" t="s">
        <v>619</v>
      </c>
      <c r="C516" s="34">
        <f>C517</f>
        <v>0</v>
      </c>
      <c r="D516" s="34">
        <f>D517</f>
        <v>0</v>
      </c>
      <c r="E516" s="29"/>
    </row>
    <row r="517" spans="1:5" x14ac:dyDescent="0.2">
      <c r="A517" s="33">
        <v>5421</v>
      </c>
      <c r="B517" s="29" t="s">
        <v>429</v>
      </c>
      <c r="C517" s="34">
        <v>0</v>
      </c>
      <c r="D517" s="34">
        <v>0</v>
      </c>
      <c r="E517" s="29"/>
    </row>
    <row r="518" spans="1:5" x14ac:dyDescent="0.2">
      <c r="A518" s="33">
        <v>5430</v>
      </c>
      <c r="B518" s="29" t="s">
        <v>620</v>
      </c>
      <c r="C518" s="34">
        <f>C519</f>
        <v>0</v>
      </c>
      <c r="D518" s="34">
        <f>D519</f>
        <v>0</v>
      </c>
      <c r="E518" s="29"/>
    </row>
    <row r="519" spans="1:5" x14ac:dyDescent="0.2">
      <c r="A519" s="33">
        <v>5431</v>
      </c>
      <c r="B519" s="29" t="s">
        <v>432</v>
      </c>
      <c r="C519" s="34">
        <v>0</v>
      </c>
      <c r="D519" s="34">
        <v>0</v>
      </c>
      <c r="E519" s="29"/>
    </row>
    <row r="520" spans="1:5" x14ac:dyDescent="0.2">
      <c r="A520" s="33">
        <v>5440</v>
      </c>
      <c r="B520" s="29" t="s">
        <v>621</v>
      </c>
      <c r="C520" s="34">
        <f>C521</f>
        <v>0</v>
      </c>
      <c r="D520" s="34">
        <f>D521</f>
        <v>0</v>
      </c>
      <c r="E520" s="29"/>
    </row>
    <row r="521" spans="1:5" x14ac:dyDescent="0.2">
      <c r="A521" s="33">
        <v>5441</v>
      </c>
      <c r="B521" s="29" t="s">
        <v>621</v>
      </c>
      <c r="C521" s="34">
        <v>0</v>
      </c>
      <c r="D521" s="34">
        <v>0</v>
      </c>
      <c r="E521" s="29"/>
    </row>
    <row r="522" spans="1:5" x14ac:dyDescent="0.2">
      <c r="A522" s="33">
        <v>5450</v>
      </c>
      <c r="B522" s="29" t="s">
        <v>622</v>
      </c>
      <c r="C522" s="34">
        <f>SUM(C523:C524)</f>
        <v>0</v>
      </c>
      <c r="D522" s="34">
        <f>SUM(D523:D524)</f>
        <v>0</v>
      </c>
      <c r="E522" s="29"/>
    </row>
    <row r="523" spans="1:5" x14ac:dyDescent="0.2">
      <c r="A523" s="33">
        <v>5451</v>
      </c>
      <c r="B523" s="29" t="s">
        <v>436</v>
      </c>
      <c r="C523" s="34">
        <v>0</v>
      </c>
      <c r="D523" s="34">
        <v>0</v>
      </c>
      <c r="E523" s="29"/>
    </row>
    <row r="524" spans="1:5" x14ac:dyDescent="0.2">
      <c r="A524" s="33">
        <v>5452</v>
      </c>
      <c r="B524" s="29" t="s">
        <v>437</v>
      </c>
      <c r="C524" s="34">
        <v>0</v>
      </c>
      <c r="D524" s="34">
        <v>0</v>
      </c>
      <c r="E524" s="29"/>
    </row>
    <row r="525" spans="1:5" x14ac:dyDescent="0.2">
      <c r="A525" s="41">
        <v>5500</v>
      </c>
      <c r="B525" s="42" t="s">
        <v>438</v>
      </c>
      <c r="C525" s="123">
        <f>C526+C535+C538+C544</f>
        <v>2921928.86</v>
      </c>
      <c r="D525" s="123">
        <f>D526+D535+D538+D544</f>
        <v>4292981.1100000003</v>
      </c>
      <c r="E525" s="29"/>
    </row>
    <row r="526" spans="1:5" x14ac:dyDescent="0.2">
      <c r="A526" s="33">
        <v>5510</v>
      </c>
      <c r="B526" s="29" t="s">
        <v>439</v>
      </c>
      <c r="C526" s="34">
        <f>SUM(C527:C534)</f>
        <v>2921928.86</v>
      </c>
      <c r="D526" s="34">
        <f>SUM(D527:D534)</f>
        <v>4292981.1100000003</v>
      </c>
      <c r="E526" s="29"/>
    </row>
    <row r="527" spans="1:5" x14ac:dyDescent="0.2">
      <c r="A527" s="33">
        <v>5511</v>
      </c>
      <c r="B527" s="29" t="s">
        <v>440</v>
      </c>
      <c r="C527" s="34">
        <v>0</v>
      </c>
      <c r="D527" s="34">
        <v>0</v>
      </c>
      <c r="E527" s="29"/>
    </row>
    <row r="528" spans="1:5" x14ac:dyDescent="0.2">
      <c r="A528" s="33">
        <v>5512</v>
      </c>
      <c r="B528" s="29" t="s">
        <v>441</v>
      </c>
      <c r="C528" s="34">
        <v>0</v>
      </c>
      <c r="D528" s="34">
        <v>0</v>
      </c>
      <c r="E528" s="29"/>
    </row>
    <row r="529" spans="1:5" x14ac:dyDescent="0.2">
      <c r="A529" s="33">
        <v>5513</v>
      </c>
      <c r="B529" s="29" t="s">
        <v>442</v>
      </c>
      <c r="C529" s="34">
        <v>0</v>
      </c>
      <c r="D529" s="34">
        <v>0</v>
      </c>
      <c r="E529" s="29"/>
    </row>
    <row r="530" spans="1:5" x14ac:dyDescent="0.2">
      <c r="A530" s="33">
        <v>5514</v>
      </c>
      <c r="B530" s="29" t="s">
        <v>443</v>
      </c>
      <c r="C530" s="34">
        <v>0</v>
      </c>
      <c r="D530" s="34">
        <v>0</v>
      </c>
      <c r="E530" s="29"/>
    </row>
    <row r="531" spans="1:5" x14ac:dyDescent="0.2">
      <c r="A531" s="33">
        <v>5515</v>
      </c>
      <c r="B531" s="29" t="s">
        <v>444</v>
      </c>
      <c r="C531" s="34">
        <v>2921928.86</v>
      </c>
      <c r="D531" s="34">
        <v>4292981.1100000003</v>
      </c>
      <c r="E531" s="29"/>
    </row>
    <row r="532" spans="1:5" x14ac:dyDescent="0.2">
      <c r="A532" s="33">
        <v>5516</v>
      </c>
      <c r="B532" s="29" t="s">
        <v>445</v>
      </c>
      <c r="C532" s="34">
        <v>0</v>
      </c>
      <c r="D532" s="34">
        <v>0</v>
      </c>
      <c r="E532" s="29"/>
    </row>
    <row r="533" spans="1:5" x14ac:dyDescent="0.2">
      <c r="A533" s="33">
        <v>5517</v>
      </c>
      <c r="B533" s="29" t="s">
        <v>446</v>
      </c>
      <c r="C533" s="34">
        <v>0</v>
      </c>
      <c r="D533" s="34">
        <v>0</v>
      </c>
      <c r="E533" s="29"/>
    </row>
    <row r="534" spans="1:5" x14ac:dyDescent="0.2">
      <c r="A534" s="33">
        <v>5518</v>
      </c>
      <c r="B534" s="29" t="s">
        <v>81</v>
      </c>
      <c r="C534" s="34">
        <v>0</v>
      </c>
      <c r="D534" s="34">
        <v>0</v>
      </c>
      <c r="E534" s="29"/>
    </row>
    <row r="535" spans="1:5" x14ac:dyDescent="0.2">
      <c r="A535" s="33">
        <v>5520</v>
      </c>
      <c r="B535" s="29" t="s">
        <v>80</v>
      </c>
      <c r="C535" s="34">
        <f>SUM(C536:C537)</f>
        <v>0</v>
      </c>
      <c r="D535" s="34">
        <f>SUM(D536:D537)</f>
        <v>0</v>
      </c>
      <c r="E535" s="29"/>
    </row>
    <row r="536" spans="1:5" x14ac:dyDescent="0.2">
      <c r="A536" s="33">
        <v>5521</v>
      </c>
      <c r="B536" s="29" t="s">
        <v>447</v>
      </c>
      <c r="C536" s="34">
        <v>0</v>
      </c>
      <c r="D536" s="34">
        <v>0</v>
      </c>
      <c r="E536" s="29"/>
    </row>
    <row r="537" spans="1:5" x14ac:dyDescent="0.2">
      <c r="A537" s="33">
        <v>5522</v>
      </c>
      <c r="B537" s="29" t="s">
        <v>448</v>
      </c>
      <c r="C537" s="34">
        <v>0</v>
      </c>
      <c r="D537" s="34">
        <v>0</v>
      </c>
      <c r="E537" s="29"/>
    </row>
    <row r="538" spans="1:5" x14ac:dyDescent="0.2">
      <c r="A538" s="33">
        <v>5530</v>
      </c>
      <c r="B538" s="29" t="s">
        <v>449</v>
      </c>
      <c r="C538" s="34">
        <f>SUM(C539:C543)</f>
        <v>0</v>
      </c>
      <c r="D538" s="34">
        <f>SUM(D539:D543)</f>
        <v>0</v>
      </c>
      <c r="E538" s="29"/>
    </row>
    <row r="539" spans="1:5" x14ac:dyDescent="0.2">
      <c r="A539" s="33">
        <v>5531</v>
      </c>
      <c r="B539" s="29" t="s">
        <v>450</v>
      </c>
      <c r="C539" s="34">
        <v>0</v>
      </c>
      <c r="D539" s="34">
        <v>0</v>
      </c>
      <c r="E539" s="29"/>
    </row>
    <row r="540" spans="1:5" x14ac:dyDescent="0.2">
      <c r="A540" s="33">
        <v>5532</v>
      </c>
      <c r="B540" s="29" t="s">
        <v>451</v>
      </c>
      <c r="C540" s="34">
        <v>0</v>
      </c>
      <c r="D540" s="34">
        <v>0</v>
      </c>
      <c r="E540" s="29"/>
    </row>
    <row r="541" spans="1:5" x14ac:dyDescent="0.2">
      <c r="A541" s="33">
        <v>5533</v>
      </c>
      <c r="B541" s="29" t="s">
        <v>452</v>
      </c>
      <c r="C541" s="34">
        <v>0</v>
      </c>
      <c r="D541" s="34">
        <v>0</v>
      </c>
      <c r="E541" s="29"/>
    </row>
    <row r="542" spans="1:5" x14ac:dyDescent="0.2">
      <c r="A542" s="33">
        <v>5534</v>
      </c>
      <c r="B542" s="29" t="s">
        <v>453</v>
      </c>
      <c r="C542" s="34">
        <v>0</v>
      </c>
      <c r="D542" s="34">
        <v>0</v>
      </c>
      <c r="E542" s="29"/>
    </row>
    <row r="543" spans="1:5" x14ac:dyDescent="0.2">
      <c r="A543" s="33">
        <v>5535</v>
      </c>
      <c r="B543" s="29" t="s">
        <v>454</v>
      </c>
      <c r="C543" s="34">
        <v>0</v>
      </c>
      <c r="D543" s="34">
        <v>0</v>
      </c>
      <c r="E543" s="29"/>
    </row>
    <row r="544" spans="1:5" x14ac:dyDescent="0.2">
      <c r="A544" s="33">
        <v>5590</v>
      </c>
      <c r="B544" s="29" t="s">
        <v>455</v>
      </c>
      <c r="C544" s="34">
        <f>SUM(C545:C552)</f>
        <v>0</v>
      </c>
      <c r="D544" s="34">
        <f>SUM(D545:D552)</f>
        <v>0</v>
      </c>
      <c r="E544" s="29"/>
    </row>
    <row r="545" spans="1:5" x14ac:dyDescent="0.2">
      <c r="A545" s="33">
        <v>5591</v>
      </c>
      <c r="B545" s="29" t="s">
        <v>456</v>
      </c>
      <c r="C545" s="34">
        <v>0</v>
      </c>
      <c r="D545" s="34">
        <v>0</v>
      </c>
      <c r="E545" s="29"/>
    </row>
    <row r="546" spans="1:5" x14ac:dyDescent="0.2">
      <c r="A546" s="33">
        <v>5592</v>
      </c>
      <c r="B546" s="29" t="s">
        <v>457</v>
      </c>
      <c r="C546" s="34">
        <v>0</v>
      </c>
      <c r="D546" s="34">
        <v>0</v>
      </c>
      <c r="E546" s="29"/>
    </row>
    <row r="547" spans="1:5" x14ac:dyDescent="0.2">
      <c r="A547" s="33">
        <v>5593</v>
      </c>
      <c r="B547" s="29" t="s">
        <v>458</v>
      </c>
      <c r="C547" s="34">
        <v>0</v>
      </c>
      <c r="D547" s="34">
        <v>0</v>
      </c>
      <c r="E547" s="29"/>
    </row>
    <row r="548" spans="1:5" x14ac:dyDescent="0.2">
      <c r="A548" s="33">
        <v>5594</v>
      </c>
      <c r="B548" s="29" t="s">
        <v>459</v>
      </c>
      <c r="C548" s="34">
        <v>0</v>
      </c>
      <c r="D548" s="34">
        <v>0</v>
      </c>
      <c r="E548" s="29"/>
    </row>
    <row r="549" spans="1:5" x14ac:dyDescent="0.2">
      <c r="A549" s="33">
        <v>5595</v>
      </c>
      <c r="B549" s="29" t="s">
        <v>460</v>
      </c>
      <c r="C549" s="34">
        <v>0</v>
      </c>
      <c r="D549" s="34">
        <v>0</v>
      </c>
      <c r="E549" s="29"/>
    </row>
    <row r="550" spans="1:5" x14ac:dyDescent="0.2">
      <c r="A550" s="33">
        <v>5596</v>
      </c>
      <c r="B550" s="29" t="s">
        <v>355</v>
      </c>
      <c r="C550" s="34">
        <v>0</v>
      </c>
      <c r="D550" s="34">
        <v>0</v>
      </c>
      <c r="E550" s="29"/>
    </row>
    <row r="551" spans="1:5" x14ac:dyDescent="0.2">
      <c r="A551" s="33">
        <v>5597</v>
      </c>
      <c r="B551" s="29" t="s">
        <v>461</v>
      </c>
      <c r="C551" s="34">
        <v>0</v>
      </c>
      <c r="D551" s="34">
        <v>0</v>
      </c>
      <c r="E551" s="29"/>
    </row>
    <row r="552" spans="1:5" x14ac:dyDescent="0.2">
      <c r="A552" s="33">
        <v>5599</v>
      </c>
      <c r="B552" s="29" t="s">
        <v>462</v>
      </c>
      <c r="C552" s="34">
        <v>0</v>
      </c>
      <c r="D552" s="34">
        <v>0</v>
      </c>
      <c r="E552" s="29"/>
    </row>
    <row r="553" spans="1:5" x14ac:dyDescent="0.2">
      <c r="A553" s="41">
        <v>5600</v>
      </c>
      <c r="B553" s="42" t="s">
        <v>79</v>
      </c>
      <c r="C553" s="123">
        <f>C554</f>
        <v>0</v>
      </c>
      <c r="D553" s="123">
        <f>D554</f>
        <v>0</v>
      </c>
      <c r="E553" s="29"/>
    </row>
    <row r="554" spans="1:5" x14ac:dyDescent="0.2">
      <c r="A554" s="33">
        <v>5610</v>
      </c>
      <c r="B554" s="29" t="s">
        <v>463</v>
      </c>
      <c r="C554" s="34">
        <f>C555</f>
        <v>0</v>
      </c>
      <c r="D554" s="34">
        <f>D555</f>
        <v>0</v>
      </c>
      <c r="E554" s="29"/>
    </row>
    <row r="555" spans="1:5" x14ac:dyDescent="0.2">
      <c r="A555" s="33">
        <v>5611</v>
      </c>
      <c r="B555" s="29" t="s">
        <v>464</v>
      </c>
      <c r="C555" s="34">
        <v>0</v>
      </c>
      <c r="D555" s="34">
        <v>0</v>
      </c>
      <c r="E555" s="29"/>
    </row>
    <row r="556" spans="1:5" x14ac:dyDescent="0.2">
      <c r="A556" s="41">
        <v>2110</v>
      </c>
      <c r="B556" s="127" t="s">
        <v>630</v>
      </c>
      <c r="C556" s="123">
        <f>SUM(C557:C561)</f>
        <v>1136493.1099999999</v>
      </c>
      <c r="D556" s="123">
        <f>SUM(D557:D561)</f>
        <v>6288262.8499999996</v>
      </c>
      <c r="E556" s="29"/>
    </row>
    <row r="557" spans="1:5" x14ac:dyDescent="0.2">
      <c r="A557" s="33">
        <v>2111</v>
      </c>
      <c r="B557" s="29" t="s">
        <v>631</v>
      </c>
      <c r="C557" s="34">
        <v>0</v>
      </c>
      <c r="D557" s="34">
        <v>330276.71999999997</v>
      </c>
      <c r="E557" s="29"/>
    </row>
    <row r="558" spans="1:5" x14ac:dyDescent="0.2">
      <c r="A558" s="33">
        <v>2112</v>
      </c>
      <c r="B558" s="29" t="s">
        <v>632</v>
      </c>
      <c r="C558" s="34">
        <v>132766.49</v>
      </c>
      <c r="D558" s="34">
        <v>1631893.89</v>
      </c>
      <c r="E558" s="29"/>
    </row>
    <row r="559" spans="1:5" x14ac:dyDescent="0.2">
      <c r="A559" s="33">
        <v>2112</v>
      </c>
      <c r="B559" s="29" t="s">
        <v>633</v>
      </c>
      <c r="C559" s="34">
        <v>1003726.62</v>
      </c>
      <c r="D559" s="34">
        <v>4326092.24</v>
      </c>
      <c r="E559" s="29"/>
    </row>
    <row r="560" spans="1:5" x14ac:dyDescent="0.2">
      <c r="A560" s="33">
        <v>2115</v>
      </c>
      <c r="B560" s="29" t="s">
        <v>634</v>
      </c>
      <c r="C560" s="34">
        <v>0</v>
      </c>
      <c r="D560" s="34">
        <v>0</v>
      </c>
      <c r="E560" s="29"/>
    </row>
    <row r="561" spans="1:5" x14ac:dyDescent="0.2">
      <c r="A561" s="33">
        <v>2114</v>
      </c>
      <c r="B561" s="29" t="s">
        <v>635</v>
      </c>
      <c r="C561" s="34">
        <v>0</v>
      </c>
      <c r="D561" s="34">
        <v>0</v>
      </c>
      <c r="E561" s="29"/>
    </row>
    <row r="562" spans="1:5" x14ac:dyDescent="0.2">
      <c r="A562" s="33"/>
      <c r="B562" s="124" t="s">
        <v>636</v>
      </c>
      <c r="C562" s="123">
        <f>+C563</f>
        <v>110000</v>
      </c>
      <c r="D562" s="123">
        <f>+D563</f>
        <v>0</v>
      </c>
      <c r="E562" s="29"/>
    </row>
    <row r="563" spans="1:5" x14ac:dyDescent="0.2">
      <c r="A563" s="140">
        <v>3100</v>
      </c>
      <c r="B563" s="146" t="s">
        <v>651</v>
      </c>
      <c r="C563" s="147">
        <f>SUM(C564:C567)</f>
        <v>110000</v>
      </c>
      <c r="D563" s="147">
        <f>SUM(D564:D567)</f>
        <v>0</v>
      </c>
      <c r="E563" s="29"/>
    </row>
    <row r="564" spans="1:5" x14ac:dyDescent="0.2">
      <c r="A564" s="143"/>
      <c r="B564" s="148" t="s">
        <v>652</v>
      </c>
      <c r="C564" s="149">
        <v>0</v>
      </c>
      <c r="D564" s="149">
        <v>0</v>
      </c>
      <c r="E564" s="29"/>
    </row>
    <row r="565" spans="1:5" x14ac:dyDescent="0.2">
      <c r="A565" s="143"/>
      <c r="B565" s="148" t="s">
        <v>653</v>
      </c>
      <c r="C565" s="149">
        <v>0</v>
      </c>
      <c r="D565" s="149">
        <v>0</v>
      </c>
      <c r="E565" s="29"/>
    </row>
    <row r="566" spans="1:5" x14ac:dyDescent="0.2">
      <c r="A566" s="143"/>
      <c r="B566" s="148" t="s">
        <v>654</v>
      </c>
      <c r="C566" s="149">
        <v>110000</v>
      </c>
      <c r="D566" s="149">
        <v>0</v>
      </c>
      <c r="E566" s="29"/>
    </row>
    <row r="567" spans="1:5" x14ac:dyDescent="0.2">
      <c r="A567" s="143"/>
      <c r="B567" s="148" t="s">
        <v>655</v>
      </c>
      <c r="C567" s="149">
        <v>0</v>
      </c>
      <c r="D567" s="149">
        <v>0</v>
      </c>
      <c r="E567" s="29"/>
    </row>
    <row r="568" spans="1:5" x14ac:dyDescent="0.2">
      <c r="A568" s="143"/>
      <c r="B568" s="150" t="s">
        <v>656</v>
      </c>
      <c r="C568" s="142">
        <f>+C569</f>
        <v>0</v>
      </c>
      <c r="D568" s="142">
        <f>+D569</f>
        <v>28546.62</v>
      </c>
      <c r="E568" s="29"/>
    </row>
    <row r="569" spans="1:5" x14ac:dyDescent="0.2">
      <c r="A569" s="140">
        <v>1270</v>
      </c>
      <c r="B569" s="141" t="s">
        <v>252</v>
      </c>
      <c r="C569" s="147">
        <f>+C570</f>
        <v>0</v>
      </c>
      <c r="D569" s="147">
        <f>+D570</f>
        <v>28546.62</v>
      </c>
      <c r="E569" s="29"/>
    </row>
    <row r="570" spans="1:5" x14ac:dyDescent="0.2">
      <c r="A570" s="143">
        <v>1273</v>
      </c>
      <c r="B570" s="144" t="s">
        <v>657</v>
      </c>
      <c r="C570" s="149">
        <v>0</v>
      </c>
      <c r="D570" s="149">
        <v>28546.62</v>
      </c>
      <c r="E570" s="29"/>
    </row>
    <row r="571" spans="1:5" x14ac:dyDescent="0.2">
      <c r="A571" s="143"/>
      <c r="B571" s="150" t="s">
        <v>658</v>
      </c>
      <c r="C571" s="142">
        <f>+C572+C574</f>
        <v>267815.62</v>
      </c>
      <c r="D571" s="142">
        <f>+D572+D574</f>
        <v>0</v>
      </c>
      <c r="E571" s="29"/>
    </row>
    <row r="572" spans="1:5" x14ac:dyDescent="0.2">
      <c r="A572" s="140">
        <v>4300</v>
      </c>
      <c r="B572" s="146" t="s">
        <v>659</v>
      </c>
      <c r="C572" s="147">
        <f>+C573</f>
        <v>267815.62</v>
      </c>
      <c r="D572" s="151">
        <f>+D573</f>
        <v>0</v>
      </c>
      <c r="E572" s="29"/>
    </row>
    <row r="573" spans="1:5" x14ac:dyDescent="0.2">
      <c r="A573" s="143">
        <v>4399</v>
      </c>
      <c r="B573" s="148" t="s">
        <v>352</v>
      </c>
      <c r="C573" s="149">
        <v>267815.62</v>
      </c>
      <c r="D573" s="149">
        <v>0</v>
      </c>
      <c r="E573" s="29"/>
    </row>
    <row r="574" spans="1:5" x14ac:dyDescent="0.2">
      <c r="A574" s="41">
        <v>1120</v>
      </c>
      <c r="B574" s="127" t="s">
        <v>637</v>
      </c>
      <c r="C574" s="123">
        <f>SUM(C575:C583)</f>
        <v>0</v>
      </c>
      <c r="D574" s="123">
        <f>SUM(D575:D583)</f>
        <v>0</v>
      </c>
      <c r="E574" s="29"/>
    </row>
    <row r="575" spans="1:5" x14ac:dyDescent="0.2">
      <c r="A575" s="33">
        <v>1124</v>
      </c>
      <c r="B575" s="128" t="s">
        <v>638</v>
      </c>
      <c r="C575" s="129">
        <v>0</v>
      </c>
      <c r="D575" s="34">
        <v>0</v>
      </c>
      <c r="E575" s="29"/>
    </row>
    <row r="576" spans="1:5" x14ac:dyDescent="0.2">
      <c r="A576" s="33">
        <v>1124</v>
      </c>
      <c r="B576" s="128" t="s">
        <v>639</v>
      </c>
      <c r="C576" s="129">
        <v>0</v>
      </c>
      <c r="D576" s="34">
        <v>0</v>
      </c>
      <c r="E576" s="29"/>
    </row>
    <row r="577" spans="1:5" x14ac:dyDescent="0.2">
      <c r="A577" s="33">
        <v>1124</v>
      </c>
      <c r="B577" s="128" t="s">
        <v>640</v>
      </c>
      <c r="C577" s="129">
        <v>0</v>
      </c>
      <c r="D577" s="34">
        <v>0</v>
      </c>
      <c r="E577" s="29"/>
    </row>
    <row r="578" spans="1:5" x14ac:dyDescent="0.2">
      <c r="A578" s="33">
        <v>1124</v>
      </c>
      <c r="B578" s="128" t="s">
        <v>641</v>
      </c>
      <c r="C578" s="129">
        <v>0</v>
      </c>
      <c r="D578" s="34">
        <v>0</v>
      </c>
      <c r="E578" s="29"/>
    </row>
    <row r="579" spans="1:5" x14ac:dyDescent="0.2">
      <c r="A579" s="33">
        <v>1124</v>
      </c>
      <c r="B579" s="128" t="s">
        <v>642</v>
      </c>
      <c r="C579" s="34">
        <v>0</v>
      </c>
      <c r="D579" s="34">
        <v>0</v>
      </c>
      <c r="E579" s="29"/>
    </row>
    <row r="580" spans="1:5" x14ac:dyDescent="0.2">
      <c r="A580" s="33">
        <v>1124</v>
      </c>
      <c r="B580" s="128" t="s">
        <v>643</v>
      </c>
      <c r="C580" s="34">
        <v>0</v>
      </c>
      <c r="D580" s="34">
        <v>0</v>
      </c>
      <c r="E580" s="29"/>
    </row>
    <row r="581" spans="1:5" x14ac:dyDescent="0.2">
      <c r="A581" s="33">
        <v>1122</v>
      </c>
      <c r="B581" s="128" t="s">
        <v>644</v>
      </c>
      <c r="C581" s="34">
        <v>0</v>
      </c>
      <c r="D581" s="34">
        <v>0</v>
      </c>
      <c r="E581" s="29"/>
    </row>
    <row r="582" spans="1:5" x14ac:dyDescent="0.2">
      <c r="A582" s="33">
        <v>1122</v>
      </c>
      <c r="B582" s="128" t="s">
        <v>645</v>
      </c>
      <c r="C582" s="129">
        <v>0</v>
      </c>
      <c r="D582" s="34">
        <v>0</v>
      </c>
      <c r="E582" s="29"/>
    </row>
    <row r="583" spans="1:5" x14ac:dyDescent="0.2">
      <c r="A583" s="33">
        <v>1122</v>
      </c>
      <c r="B583" s="128" t="s">
        <v>646</v>
      </c>
      <c r="C583" s="34">
        <v>0</v>
      </c>
      <c r="D583" s="34">
        <v>0</v>
      </c>
      <c r="E583" s="29"/>
    </row>
    <row r="584" spans="1:5" x14ac:dyDescent="0.2">
      <c r="A584" s="33"/>
      <c r="B584" s="130" t="s">
        <v>647</v>
      </c>
      <c r="C584" s="123">
        <f>C509+C510+C562-C568-C571</f>
        <v>12239185.48</v>
      </c>
      <c r="D584" s="123">
        <f>D509+D510+D562-D568-D571</f>
        <v>6514197.4700000007</v>
      </c>
      <c r="E584" s="29"/>
    </row>
    <row r="585" spans="1:5" x14ac:dyDescent="0.2">
      <c r="A585" s="29"/>
      <c r="B585" s="29"/>
      <c r="C585" s="29"/>
      <c r="D585" s="29"/>
      <c r="E585" s="29"/>
    </row>
    <row r="586" spans="1:5" x14ac:dyDescent="0.2">
      <c r="B586" s="29" t="s">
        <v>625</v>
      </c>
    </row>
    <row r="592" spans="1:5" x14ac:dyDescent="0.2">
      <c r="A592" s="165" t="s">
        <v>662</v>
      </c>
      <c r="B592" s="166"/>
      <c r="C592" s="167"/>
      <c r="D592" s="37"/>
      <c r="E592" s="37"/>
    </row>
    <row r="593" spans="1:5" x14ac:dyDescent="0.2">
      <c r="A593" s="168" t="s">
        <v>613</v>
      </c>
      <c r="B593" s="169"/>
      <c r="C593" s="170"/>
      <c r="D593" s="37"/>
      <c r="E593" s="37"/>
    </row>
    <row r="594" spans="1:5" x14ac:dyDescent="0.2">
      <c r="A594" s="168" t="s">
        <v>663</v>
      </c>
      <c r="B594" s="169"/>
      <c r="C594" s="170"/>
      <c r="D594" s="37"/>
      <c r="E594" s="37"/>
    </row>
    <row r="595" spans="1:5" x14ac:dyDescent="0.2">
      <c r="A595" s="162" t="s">
        <v>614</v>
      </c>
      <c r="B595" s="163"/>
      <c r="C595" s="164"/>
      <c r="D595" s="39"/>
      <c r="E595" s="39"/>
    </row>
    <row r="596" spans="1:5" x14ac:dyDescent="0.2">
      <c r="A596" s="54" t="s">
        <v>521</v>
      </c>
      <c r="B596" s="54"/>
      <c r="C596" s="132">
        <v>86219302.599999994</v>
      </c>
      <c r="D596" s="38"/>
      <c r="E596" s="38"/>
    </row>
    <row r="597" spans="1:5" x14ac:dyDescent="0.2">
      <c r="A597" s="55"/>
      <c r="B597" s="56"/>
      <c r="C597" s="57"/>
      <c r="D597" s="38"/>
      <c r="E597" s="38"/>
    </row>
    <row r="598" spans="1:5" x14ac:dyDescent="0.2">
      <c r="A598" s="64" t="s">
        <v>522</v>
      </c>
      <c r="B598" s="64"/>
      <c r="C598" s="133">
        <f>SUM(C599:C604)</f>
        <v>0</v>
      </c>
      <c r="D598" s="38"/>
      <c r="E598" s="38"/>
    </row>
    <row r="599" spans="1:5" x14ac:dyDescent="0.2">
      <c r="A599" s="71" t="s">
        <v>523</v>
      </c>
      <c r="B599" s="70" t="s">
        <v>342</v>
      </c>
      <c r="C599" s="134">
        <v>0</v>
      </c>
      <c r="D599" s="38"/>
      <c r="E599" s="38"/>
    </row>
    <row r="600" spans="1:5" x14ac:dyDescent="0.2">
      <c r="A600" s="58" t="s">
        <v>524</v>
      </c>
      <c r="B600" s="59" t="s">
        <v>533</v>
      </c>
      <c r="C600" s="134">
        <v>0</v>
      </c>
      <c r="D600" s="38"/>
      <c r="E600" s="38"/>
    </row>
    <row r="601" spans="1:5" x14ac:dyDescent="0.2">
      <c r="A601" s="58" t="s">
        <v>525</v>
      </c>
      <c r="B601" s="59" t="s">
        <v>350</v>
      </c>
      <c r="C601" s="134">
        <v>0</v>
      </c>
      <c r="D601" s="38"/>
      <c r="E601" s="38"/>
    </row>
    <row r="602" spans="1:5" x14ac:dyDescent="0.2">
      <c r="A602" s="58" t="s">
        <v>526</v>
      </c>
      <c r="B602" s="59" t="s">
        <v>351</v>
      </c>
      <c r="C602" s="134">
        <v>0</v>
      </c>
      <c r="D602" s="38"/>
      <c r="E602" s="38"/>
    </row>
    <row r="603" spans="1:5" x14ac:dyDescent="0.2">
      <c r="A603" s="58" t="s">
        <v>527</v>
      </c>
      <c r="B603" s="59" t="s">
        <v>352</v>
      </c>
      <c r="C603" s="134">
        <v>0</v>
      </c>
      <c r="D603" s="38"/>
      <c r="E603" s="38"/>
    </row>
    <row r="604" spans="1:5" x14ac:dyDescent="0.2">
      <c r="A604" s="60" t="s">
        <v>528</v>
      </c>
      <c r="B604" s="61" t="s">
        <v>529</v>
      </c>
      <c r="C604" s="134">
        <v>0</v>
      </c>
      <c r="D604" s="38"/>
      <c r="E604" s="38"/>
    </row>
    <row r="605" spans="1:5" x14ac:dyDescent="0.2">
      <c r="A605" s="55"/>
      <c r="B605" s="62"/>
      <c r="C605" s="63"/>
      <c r="D605" s="38"/>
      <c r="E605" s="38"/>
    </row>
    <row r="606" spans="1:5" x14ac:dyDescent="0.2">
      <c r="A606" s="64" t="s">
        <v>82</v>
      </c>
      <c r="B606" s="56"/>
      <c r="C606" s="133">
        <f>SUM(C607:C609)</f>
        <v>110000</v>
      </c>
      <c r="D606" s="38"/>
      <c r="E606" s="38"/>
    </row>
    <row r="607" spans="1:5" x14ac:dyDescent="0.2">
      <c r="A607" s="65">
        <v>3.1</v>
      </c>
      <c r="B607" s="59" t="s">
        <v>532</v>
      </c>
      <c r="C607" s="134">
        <v>0</v>
      </c>
      <c r="D607" s="38"/>
      <c r="E607" s="38"/>
    </row>
    <row r="608" spans="1:5" x14ac:dyDescent="0.2">
      <c r="A608" s="66">
        <v>3.2</v>
      </c>
      <c r="B608" s="59" t="s">
        <v>530</v>
      </c>
      <c r="C608" s="134">
        <v>0</v>
      </c>
      <c r="D608" s="38"/>
      <c r="E608" s="38"/>
    </row>
    <row r="609" spans="1:5" x14ac:dyDescent="0.2">
      <c r="A609" s="66">
        <v>3.3</v>
      </c>
      <c r="B609" s="61" t="s">
        <v>531</v>
      </c>
      <c r="C609" s="135">
        <v>110000</v>
      </c>
      <c r="D609" s="38"/>
      <c r="E609" s="38"/>
    </row>
    <row r="610" spans="1:5" x14ac:dyDescent="0.2">
      <c r="A610" s="55"/>
      <c r="B610" s="67"/>
      <c r="C610" s="68"/>
      <c r="D610" s="38"/>
      <c r="E610" s="38"/>
    </row>
    <row r="611" spans="1:5" x14ac:dyDescent="0.2">
      <c r="A611" s="69" t="s">
        <v>660</v>
      </c>
      <c r="B611" s="69"/>
      <c r="C611" s="132">
        <f>C596+C598-C606</f>
        <v>86109302.599999994</v>
      </c>
      <c r="D611" s="38"/>
      <c r="E611" s="38"/>
    </row>
    <row r="612" spans="1:5" x14ac:dyDescent="0.2">
      <c r="A612" s="38"/>
      <c r="B612" s="38"/>
      <c r="C612" s="38"/>
      <c r="D612" s="38"/>
      <c r="E612" s="38"/>
    </row>
    <row r="613" spans="1:5" x14ac:dyDescent="0.2">
      <c r="A613" s="38"/>
      <c r="B613" s="38" t="s">
        <v>625</v>
      </c>
      <c r="C613" s="38"/>
      <c r="D613" s="38"/>
      <c r="E613" s="38"/>
    </row>
    <row r="614" spans="1:5" x14ac:dyDescent="0.2">
      <c r="A614" s="38"/>
      <c r="B614" s="38"/>
      <c r="C614" s="38"/>
      <c r="D614" s="38"/>
      <c r="E614" s="38"/>
    </row>
    <row r="619" spans="1:5" x14ac:dyDescent="0.2">
      <c r="A619" s="156" t="s">
        <v>662</v>
      </c>
      <c r="B619" s="157"/>
      <c r="C619" s="158"/>
    </row>
    <row r="620" spans="1:5" x14ac:dyDescent="0.2">
      <c r="A620" s="159" t="s">
        <v>615</v>
      </c>
      <c r="B620" s="160"/>
      <c r="C620" s="161"/>
    </row>
    <row r="621" spans="1:5" x14ac:dyDescent="0.2">
      <c r="A621" s="159" t="s">
        <v>663</v>
      </c>
      <c r="B621" s="160"/>
      <c r="C621" s="161"/>
    </row>
    <row r="622" spans="1:5" x14ac:dyDescent="0.2">
      <c r="A622" s="162" t="s">
        <v>614</v>
      </c>
      <c r="B622" s="163"/>
      <c r="C622" s="164"/>
    </row>
    <row r="623" spans="1:5" x14ac:dyDescent="0.2">
      <c r="A623" s="79" t="s">
        <v>534</v>
      </c>
      <c r="B623" s="54"/>
      <c r="C623" s="136">
        <v>74929074.349999994</v>
      </c>
    </row>
    <row r="624" spans="1:5" x14ac:dyDescent="0.2">
      <c r="A624" s="73"/>
      <c r="B624" s="56"/>
      <c r="C624" s="74"/>
    </row>
    <row r="625" spans="1:3" x14ac:dyDescent="0.2">
      <c r="A625" s="64" t="s">
        <v>535</v>
      </c>
      <c r="B625" s="75"/>
      <c r="C625" s="133">
        <f>SUM(C626:C646)</f>
        <v>126273</v>
      </c>
    </row>
    <row r="626" spans="1:3" x14ac:dyDescent="0.2">
      <c r="A626" s="121">
        <v>2.1</v>
      </c>
      <c r="B626" s="80" t="s">
        <v>370</v>
      </c>
      <c r="C626" s="137">
        <v>0</v>
      </c>
    </row>
    <row r="627" spans="1:3" x14ac:dyDescent="0.2">
      <c r="A627" s="121">
        <v>2.2000000000000002</v>
      </c>
      <c r="B627" s="80" t="s">
        <v>367</v>
      </c>
      <c r="C627" s="137">
        <v>0</v>
      </c>
    </row>
    <row r="628" spans="1:3" x14ac:dyDescent="0.2">
      <c r="A628" s="85">
        <v>2.2999999999999998</v>
      </c>
      <c r="B628" s="72" t="s">
        <v>237</v>
      </c>
      <c r="C628" s="137">
        <v>0</v>
      </c>
    </row>
    <row r="629" spans="1:3" x14ac:dyDescent="0.2">
      <c r="A629" s="85">
        <v>2.4</v>
      </c>
      <c r="B629" s="72" t="s">
        <v>238</v>
      </c>
      <c r="C629" s="137">
        <v>126273</v>
      </c>
    </row>
    <row r="630" spans="1:3" x14ac:dyDescent="0.2">
      <c r="A630" s="85">
        <v>2.5</v>
      </c>
      <c r="B630" s="72" t="s">
        <v>239</v>
      </c>
      <c r="C630" s="137">
        <v>0</v>
      </c>
    </row>
    <row r="631" spans="1:3" x14ac:dyDescent="0.2">
      <c r="A631" s="85">
        <v>2.6</v>
      </c>
      <c r="B631" s="72" t="s">
        <v>240</v>
      </c>
      <c r="C631" s="137">
        <v>0</v>
      </c>
    </row>
    <row r="632" spans="1:3" x14ac:dyDescent="0.2">
      <c r="A632" s="85">
        <v>2.7</v>
      </c>
      <c r="B632" s="72" t="s">
        <v>241</v>
      </c>
      <c r="C632" s="137">
        <v>0</v>
      </c>
    </row>
    <row r="633" spans="1:3" x14ac:dyDescent="0.2">
      <c r="A633" s="85">
        <v>2.8</v>
      </c>
      <c r="B633" s="72" t="s">
        <v>242</v>
      </c>
      <c r="C633" s="137">
        <v>0</v>
      </c>
    </row>
    <row r="634" spans="1:3" x14ac:dyDescent="0.2">
      <c r="A634" s="85">
        <v>2.9</v>
      </c>
      <c r="B634" s="72" t="s">
        <v>244</v>
      </c>
      <c r="C634" s="137">
        <v>0</v>
      </c>
    </row>
    <row r="635" spans="1:3" x14ac:dyDescent="0.2">
      <c r="A635" s="85" t="s">
        <v>536</v>
      </c>
      <c r="B635" s="72" t="s">
        <v>537</v>
      </c>
      <c r="C635" s="137">
        <v>0</v>
      </c>
    </row>
    <row r="636" spans="1:3" x14ac:dyDescent="0.2">
      <c r="A636" s="85" t="s">
        <v>562</v>
      </c>
      <c r="B636" s="72" t="s">
        <v>246</v>
      </c>
      <c r="C636" s="137">
        <v>0</v>
      </c>
    </row>
    <row r="637" spans="1:3" x14ac:dyDescent="0.2">
      <c r="A637" s="85" t="s">
        <v>563</v>
      </c>
      <c r="B637" s="72" t="s">
        <v>538</v>
      </c>
      <c r="C637" s="137">
        <v>0</v>
      </c>
    </row>
    <row r="638" spans="1:3" x14ac:dyDescent="0.2">
      <c r="A638" s="85" t="s">
        <v>564</v>
      </c>
      <c r="B638" s="72" t="s">
        <v>539</v>
      </c>
      <c r="C638" s="137">
        <v>0</v>
      </c>
    </row>
    <row r="639" spans="1:3" x14ac:dyDescent="0.2">
      <c r="A639" s="85" t="s">
        <v>565</v>
      </c>
      <c r="B639" s="72" t="s">
        <v>540</v>
      </c>
      <c r="C639" s="137">
        <v>0</v>
      </c>
    </row>
    <row r="640" spans="1:3" x14ac:dyDescent="0.2">
      <c r="A640" s="85" t="s">
        <v>541</v>
      </c>
      <c r="B640" s="72" t="s">
        <v>542</v>
      </c>
      <c r="C640" s="137">
        <v>0</v>
      </c>
    </row>
    <row r="641" spans="1:3" x14ac:dyDescent="0.2">
      <c r="A641" s="85" t="s">
        <v>543</v>
      </c>
      <c r="B641" s="72" t="s">
        <v>544</v>
      </c>
      <c r="C641" s="137">
        <v>0</v>
      </c>
    </row>
    <row r="642" spans="1:3" x14ac:dyDescent="0.2">
      <c r="A642" s="85" t="s">
        <v>545</v>
      </c>
      <c r="B642" s="72" t="s">
        <v>546</v>
      </c>
      <c r="C642" s="137">
        <v>0</v>
      </c>
    </row>
    <row r="643" spans="1:3" x14ac:dyDescent="0.2">
      <c r="A643" s="85" t="s">
        <v>547</v>
      </c>
      <c r="B643" s="72" t="s">
        <v>548</v>
      </c>
      <c r="C643" s="137">
        <v>0</v>
      </c>
    </row>
    <row r="644" spans="1:3" x14ac:dyDescent="0.2">
      <c r="A644" s="85" t="s">
        <v>549</v>
      </c>
      <c r="B644" s="72" t="s">
        <v>550</v>
      </c>
      <c r="C644" s="137">
        <v>0</v>
      </c>
    </row>
    <row r="645" spans="1:3" x14ac:dyDescent="0.2">
      <c r="A645" s="85" t="s">
        <v>551</v>
      </c>
      <c r="B645" s="72" t="s">
        <v>552</v>
      </c>
      <c r="C645" s="137">
        <v>0</v>
      </c>
    </row>
    <row r="646" spans="1:3" x14ac:dyDescent="0.2">
      <c r="A646" s="85" t="s">
        <v>553</v>
      </c>
      <c r="B646" s="80" t="s">
        <v>554</v>
      </c>
      <c r="C646" s="137">
        <v>0</v>
      </c>
    </row>
    <row r="647" spans="1:3" x14ac:dyDescent="0.2">
      <c r="A647" s="86"/>
      <c r="B647" s="81"/>
      <c r="C647" s="82"/>
    </row>
    <row r="648" spans="1:3" x14ac:dyDescent="0.2">
      <c r="A648" s="83" t="s">
        <v>555</v>
      </c>
      <c r="B648" s="84"/>
      <c r="C648" s="138">
        <f>SUM(C649:C653)</f>
        <v>2921928.86</v>
      </c>
    </row>
    <row r="649" spans="1:3" x14ac:dyDescent="0.2">
      <c r="A649" s="85" t="s">
        <v>556</v>
      </c>
      <c r="B649" s="72" t="s">
        <v>439</v>
      </c>
      <c r="C649" s="137">
        <v>2921928.86</v>
      </c>
    </row>
    <row r="650" spans="1:3" x14ac:dyDescent="0.2">
      <c r="A650" s="85" t="s">
        <v>557</v>
      </c>
      <c r="B650" s="72" t="s">
        <v>80</v>
      </c>
      <c r="C650" s="137">
        <v>0</v>
      </c>
    </row>
    <row r="651" spans="1:3" x14ac:dyDescent="0.2">
      <c r="A651" s="85" t="s">
        <v>558</v>
      </c>
      <c r="B651" s="72" t="s">
        <v>449</v>
      </c>
      <c r="C651" s="137">
        <v>0</v>
      </c>
    </row>
    <row r="652" spans="1:3" x14ac:dyDescent="0.2">
      <c r="A652" s="85" t="s">
        <v>559</v>
      </c>
      <c r="B652" s="72" t="s">
        <v>455</v>
      </c>
      <c r="C652" s="137">
        <v>0</v>
      </c>
    </row>
    <row r="653" spans="1:3" x14ac:dyDescent="0.2">
      <c r="A653" s="85" t="s">
        <v>560</v>
      </c>
      <c r="B653" s="80" t="s">
        <v>561</v>
      </c>
      <c r="C653" s="139">
        <v>0</v>
      </c>
    </row>
    <row r="654" spans="1:3" x14ac:dyDescent="0.2">
      <c r="A654" s="73"/>
      <c r="B654" s="76"/>
      <c r="C654" s="77"/>
    </row>
    <row r="655" spans="1:3" x14ac:dyDescent="0.2">
      <c r="A655" s="78" t="s">
        <v>661</v>
      </c>
      <c r="B655" s="54"/>
      <c r="C655" s="132">
        <f>C623-C625+C648</f>
        <v>77724730.209999993</v>
      </c>
    </row>
    <row r="656" spans="1:3" x14ac:dyDescent="0.2">
      <c r="A656" s="38"/>
      <c r="B656" s="38"/>
      <c r="C656" s="38"/>
    </row>
    <row r="657" spans="1:10" x14ac:dyDescent="0.2">
      <c r="A657" s="38"/>
      <c r="B657" s="38" t="s">
        <v>625</v>
      </c>
      <c r="C657" s="38"/>
    </row>
    <row r="658" spans="1:10" x14ac:dyDescent="0.2">
      <c r="A658" s="38"/>
      <c r="B658" s="38"/>
      <c r="C658" s="38"/>
    </row>
    <row r="659" spans="1:10" x14ac:dyDescent="0.2">
      <c r="A659" s="38"/>
      <c r="B659" s="38"/>
      <c r="C659" s="38"/>
    </row>
    <row r="663" spans="1:10" x14ac:dyDescent="0.2">
      <c r="A663" s="152" t="s">
        <v>662</v>
      </c>
      <c r="B663" s="153"/>
      <c r="C663" s="153"/>
      <c r="D663" s="153"/>
      <c r="E663" s="153"/>
      <c r="F663" s="153"/>
      <c r="G663" s="27" t="s">
        <v>605</v>
      </c>
      <c r="H663" s="28">
        <v>2023</v>
      </c>
      <c r="I663" s="29"/>
      <c r="J663" s="29"/>
    </row>
    <row r="664" spans="1:10" x14ac:dyDescent="0.2">
      <c r="A664" s="152" t="s">
        <v>616</v>
      </c>
      <c r="B664" s="153"/>
      <c r="C664" s="153"/>
      <c r="D664" s="153"/>
      <c r="E664" s="153"/>
      <c r="F664" s="153"/>
      <c r="G664" s="27" t="s">
        <v>606</v>
      </c>
      <c r="H664" s="28" t="s">
        <v>608</v>
      </c>
      <c r="I664" s="29"/>
      <c r="J664" s="29"/>
    </row>
    <row r="665" spans="1:10" x14ac:dyDescent="0.2">
      <c r="A665" s="154" t="s">
        <v>663</v>
      </c>
      <c r="B665" s="155"/>
      <c r="C665" s="155"/>
      <c r="D665" s="155"/>
      <c r="E665" s="155"/>
      <c r="F665" s="155"/>
      <c r="G665" s="27" t="s">
        <v>607</v>
      </c>
      <c r="H665" s="28">
        <v>4</v>
      </c>
      <c r="I665" s="29"/>
      <c r="J665" s="29"/>
    </row>
    <row r="666" spans="1:10" x14ac:dyDescent="0.2">
      <c r="A666" s="30" t="s">
        <v>194</v>
      </c>
      <c r="B666" s="31"/>
      <c r="C666" s="31"/>
      <c r="D666" s="31"/>
      <c r="E666" s="31"/>
      <c r="F666" s="31"/>
      <c r="G666" s="31"/>
      <c r="H666" s="31"/>
      <c r="I666" s="29"/>
      <c r="J666" s="29"/>
    </row>
    <row r="667" spans="1:10" x14ac:dyDescent="0.2">
      <c r="A667" s="29"/>
      <c r="B667" s="29"/>
      <c r="C667" s="29"/>
      <c r="D667" s="29"/>
      <c r="E667" s="29"/>
      <c r="F667" s="29"/>
      <c r="G667" s="29"/>
      <c r="H667" s="29"/>
      <c r="I667" s="29"/>
      <c r="J667" s="29"/>
    </row>
    <row r="668" spans="1:10" x14ac:dyDescent="0.2">
      <c r="A668" s="29"/>
      <c r="B668" s="29"/>
      <c r="C668" s="29"/>
      <c r="D668" s="29"/>
      <c r="E668" s="29"/>
      <c r="F668" s="29"/>
      <c r="G668" s="29"/>
      <c r="H668" s="29"/>
      <c r="I668" s="29"/>
      <c r="J668" s="29"/>
    </row>
    <row r="669" spans="1:10" x14ac:dyDescent="0.2">
      <c r="A669" s="32" t="s">
        <v>144</v>
      </c>
      <c r="B669" s="32" t="s">
        <v>487</v>
      </c>
      <c r="C669" s="32" t="s">
        <v>178</v>
      </c>
      <c r="D669" s="32" t="s">
        <v>488</v>
      </c>
      <c r="E669" s="32" t="s">
        <v>489</v>
      </c>
      <c r="F669" s="32" t="s">
        <v>177</v>
      </c>
      <c r="G669" s="32" t="s">
        <v>122</v>
      </c>
      <c r="H669" s="32" t="s">
        <v>180</v>
      </c>
      <c r="I669" s="32" t="s">
        <v>181</v>
      </c>
      <c r="J669" s="32" t="s">
        <v>182</v>
      </c>
    </row>
    <row r="670" spans="1:10" x14ac:dyDescent="0.2">
      <c r="A670" s="41">
        <v>7000</v>
      </c>
      <c r="B670" s="42" t="s">
        <v>123</v>
      </c>
      <c r="C670" s="42"/>
      <c r="D670" s="42"/>
      <c r="E670" s="42"/>
      <c r="F670" s="42"/>
      <c r="G670" s="42"/>
      <c r="H670" s="42"/>
      <c r="I670" s="42"/>
      <c r="J670" s="42"/>
    </row>
    <row r="671" spans="1:10" x14ac:dyDescent="0.2">
      <c r="A671" s="29">
        <v>7110</v>
      </c>
      <c r="B671" s="29" t="s">
        <v>122</v>
      </c>
      <c r="C671" s="34">
        <v>0</v>
      </c>
      <c r="D671" s="34">
        <v>0</v>
      </c>
      <c r="E671" s="34">
        <v>0</v>
      </c>
      <c r="F671" s="34">
        <f>C671+D671+E671</f>
        <v>0</v>
      </c>
      <c r="G671" s="29"/>
      <c r="H671" s="29"/>
      <c r="I671" s="29"/>
      <c r="J671" s="29"/>
    </row>
    <row r="672" spans="1:10" x14ac:dyDescent="0.2">
      <c r="A672" s="29">
        <v>7120</v>
      </c>
      <c r="B672" s="29" t="s">
        <v>121</v>
      </c>
      <c r="C672" s="34">
        <v>0</v>
      </c>
      <c r="D672" s="34">
        <v>0</v>
      </c>
      <c r="E672" s="34">
        <v>0</v>
      </c>
      <c r="F672" s="34">
        <f t="shared" ref="F672:F709" si="3">C672+D672+E672</f>
        <v>0</v>
      </c>
      <c r="G672" s="29"/>
      <c r="H672" s="29"/>
      <c r="I672" s="29"/>
      <c r="J672" s="29"/>
    </row>
    <row r="673" spans="1:10" x14ac:dyDescent="0.2">
      <c r="A673" s="29">
        <v>7130</v>
      </c>
      <c r="B673" s="29" t="s">
        <v>120</v>
      </c>
      <c r="C673" s="34">
        <v>0</v>
      </c>
      <c r="D673" s="34">
        <v>0</v>
      </c>
      <c r="E673" s="34">
        <v>0</v>
      </c>
      <c r="F673" s="34">
        <f t="shared" si="3"/>
        <v>0</v>
      </c>
      <c r="G673" s="29"/>
      <c r="H673" s="29"/>
      <c r="I673" s="29"/>
      <c r="J673" s="29"/>
    </row>
    <row r="674" spans="1:10" x14ac:dyDescent="0.2">
      <c r="A674" s="29">
        <v>7140</v>
      </c>
      <c r="B674" s="29" t="s">
        <v>119</v>
      </c>
      <c r="C674" s="34">
        <v>0</v>
      </c>
      <c r="D674" s="34">
        <v>0</v>
      </c>
      <c r="E674" s="34">
        <v>0</v>
      </c>
      <c r="F674" s="34">
        <f t="shared" si="3"/>
        <v>0</v>
      </c>
      <c r="G674" s="29"/>
      <c r="H674" s="29"/>
      <c r="I674" s="29"/>
      <c r="J674" s="29"/>
    </row>
    <row r="675" spans="1:10" x14ac:dyDescent="0.2">
      <c r="A675" s="29">
        <v>7150</v>
      </c>
      <c r="B675" s="29" t="s">
        <v>118</v>
      </c>
      <c r="C675" s="34">
        <v>0</v>
      </c>
      <c r="D675" s="34">
        <v>0</v>
      </c>
      <c r="E675" s="34">
        <v>0</v>
      </c>
      <c r="F675" s="34">
        <f t="shared" si="3"/>
        <v>0</v>
      </c>
      <c r="G675" s="29"/>
      <c r="H675" s="29"/>
      <c r="I675" s="29"/>
      <c r="J675" s="29"/>
    </row>
    <row r="676" spans="1:10" x14ac:dyDescent="0.2">
      <c r="A676" s="29">
        <v>7160</v>
      </c>
      <c r="B676" s="29" t="s">
        <v>117</v>
      </c>
      <c r="C676" s="34">
        <v>0</v>
      </c>
      <c r="D676" s="34">
        <v>0</v>
      </c>
      <c r="E676" s="34">
        <v>0</v>
      </c>
      <c r="F676" s="34">
        <f t="shared" si="3"/>
        <v>0</v>
      </c>
      <c r="G676" s="29"/>
      <c r="H676" s="29"/>
      <c r="I676" s="29"/>
      <c r="J676" s="29"/>
    </row>
    <row r="677" spans="1:10" x14ac:dyDescent="0.2">
      <c r="A677" s="29">
        <v>7210</v>
      </c>
      <c r="B677" s="29" t="s">
        <v>116</v>
      </c>
      <c r="C677" s="34">
        <v>0</v>
      </c>
      <c r="D677" s="34">
        <v>0</v>
      </c>
      <c r="E677" s="34">
        <v>0</v>
      </c>
      <c r="F677" s="34">
        <f t="shared" si="3"/>
        <v>0</v>
      </c>
      <c r="G677" s="29"/>
      <c r="H677" s="29"/>
      <c r="I677" s="29"/>
      <c r="J677" s="29"/>
    </row>
    <row r="678" spans="1:10" x14ac:dyDescent="0.2">
      <c r="A678" s="29">
        <v>7220</v>
      </c>
      <c r="B678" s="29" t="s">
        <v>115</v>
      </c>
      <c r="C678" s="34">
        <v>0</v>
      </c>
      <c r="D678" s="34">
        <v>0</v>
      </c>
      <c r="E678" s="34">
        <v>0</v>
      </c>
      <c r="F678" s="34">
        <f t="shared" si="3"/>
        <v>0</v>
      </c>
      <c r="G678" s="29"/>
      <c r="H678" s="29"/>
      <c r="I678" s="29"/>
      <c r="J678" s="29"/>
    </row>
    <row r="679" spans="1:10" x14ac:dyDescent="0.2">
      <c r="A679" s="29">
        <v>7230</v>
      </c>
      <c r="B679" s="29" t="s">
        <v>114</v>
      </c>
      <c r="C679" s="34">
        <v>0</v>
      </c>
      <c r="D679" s="34">
        <v>0</v>
      </c>
      <c r="E679" s="34">
        <v>0</v>
      </c>
      <c r="F679" s="34">
        <f t="shared" si="3"/>
        <v>0</v>
      </c>
      <c r="G679" s="29"/>
      <c r="H679" s="29"/>
      <c r="I679" s="29"/>
      <c r="J679" s="29"/>
    </row>
    <row r="680" spans="1:10" x14ac:dyDescent="0.2">
      <c r="A680" s="29">
        <v>7240</v>
      </c>
      <c r="B680" s="29" t="s">
        <v>113</v>
      </c>
      <c r="C680" s="34">
        <v>0</v>
      </c>
      <c r="D680" s="34">
        <v>0</v>
      </c>
      <c r="E680" s="34">
        <v>0</v>
      </c>
      <c r="F680" s="34">
        <f t="shared" si="3"/>
        <v>0</v>
      </c>
      <c r="G680" s="29"/>
      <c r="H680" s="29"/>
      <c r="I680" s="29"/>
      <c r="J680" s="29"/>
    </row>
    <row r="681" spans="1:10" x14ac:dyDescent="0.2">
      <c r="A681" s="29">
        <v>7250</v>
      </c>
      <c r="B681" s="29" t="s">
        <v>112</v>
      </c>
      <c r="C681" s="34">
        <v>0</v>
      </c>
      <c r="D681" s="34">
        <v>0</v>
      </c>
      <c r="E681" s="34">
        <v>0</v>
      </c>
      <c r="F681" s="34">
        <f t="shared" si="3"/>
        <v>0</v>
      </c>
      <c r="G681" s="29"/>
      <c r="H681" s="29"/>
      <c r="I681" s="29"/>
      <c r="J681" s="29"/>
    </row>
    <row r="682" spans="1:10" x14ac:dyDescent="0.2">
      <c r="A682" s="29">
        <v>7260</v>
      </c>
      <c r="B682" s="29" t="s">
        <v>111</v>
      </c>
      <c r="C682" s="34">
        <v>0</v>
      </c>
      <c r="D682" s="34">
        <v>0</v>
      </c>
      <c r="E682" s="34">
        <v>0</v>
      </c>
      <c r="F682" s="34">
        <f t="shared" si="3"/>
        <v>0</v>
      </c>
      <c r="G682" s="29"/>
      <c r="H682" s="29"/>
      <c r="I682" s="29"/>
      <c r="J682" s="29"/>
    </row>
    <row r="683" spans="1:10" x14ac:dyDescent="0.2">
      <c r="A683" s="29">
        <v>7310</v>
      </c>
      <c r="B683" s="29" t="s">
        <v>110</v>
      </c>
      <c r="C683" s="34">
        <v>0</v>
      </c>
      <c r="D683" s="34">
        <v>0</v>
      </c>
      <c r="E683" s="34">
        <v>0</v>
      </c>
      <c r="F683" s="34">
        <f t="shared" si="3"/>
        <v>0</v>
      </c>
      <c r="G683" s="29"/>
      <c r="H683" s="29"/>
      <c r="I683" s="29"/>
      <c r="J683" s="29"/>
    </row>
    <row r="684" spans="1:10" x14ac:dyDescent="0.2">
      <c r="A684" s="29">
        <v>7320</v>
      </c>
      <c r="B684" s="29" t="s">
        <v>109</v>
      </c>
      <c r="C684" s="34">
        <v>0</v>
      </c>
      <c r="D684" s="34">
        <v>0</v>
      </c>
      <c r="E684" s="34">
        <v>0</v>
      </c>
      <c r="F684" s="34">
        <f t="shared" si="3"/>
        <v>0</v>
      </c>
      <c r="G684" s="29"/>
      <c r="H684" s="29"/>
      <c r="I684" s="29"/>
      <c r="J684" s="29"/>
    </row>
    <row r="685" spans="1:10" x14ac:dyDescent="0.2">
      <c r="A685" s="29">
        <v>7330</v>
      </c>
      <c r="B685" s="29" t="s">
        <v>108</v>
      </c>
      <c r="C685" s="34">
        <v>0</v>
      </c>
      <c r="D685" s="34">
        <v>0</v>
      </c>
      <c r="E685" s="34">
        <v>0</v>
      </c>
      <c r="F685" s="34">
        <f t="shared" si="3"/>
        <v>0</v>
      </c>
      <c r="G685" s="29"/>
      <c r="H685" s="29"/>
      <c r="I685" s="29"/>
      <c r="J685" s="29"/>
    </row>
    <row r="686" spans="1:10" x14ac:dyDescent="0.2">
      <c r="A686" s="29">
        <v>7340</v>
      </c>
      <c r="B686" s="29" t="s">
        <v>107</v>
      </c>
      <c r="C686" s="34">
        <v>0</v>
      </c>
      <c r="D686" s="34">
        <v>0</v>
      </c>
      <c r="E686" s="34">
        <v>0</v>
      </c>
      <c r="F686" s="34">
        <f t="shared" si="3"/>
        <v>0</v>
      </c>
      <c r="G686" s="29"/>
      <c r="H686" s="29"/>
      <c r="I686" s="29"/>
      <c r="J686" s="29"/>
    </row>
    <row r="687" spans="1:10" x14ac:dyDescent="0.2">
      <c r="A687" s="29">
        <v>7350</v>
      </c>
      <c r="B687" s="29" t="s">
        <v>106</v>
      </c>
      <c r="C687" s="34">
        <v>0</v>
      </c>
      <c r="D687" s="34">
        <v>0</v>
      </c>
      <c r="E687" s="34">
        <v>0</v>
      </c>
      <c r="F687" s="34">
        <f t="shared" si="3"/>
        <v>0</v>
      </c>
      <c r="G687" s="29"/>
      <c r="H687" s="29"/>
      <c r="I687" s="29"/>
      <c r="J687" s="29"/>
    </row>
    <row r="688" spans="1:10" x14ac:dyDescent="0.2">
      <c r="A688" s="29">
        <v>7360</v>
      </c>
      <c r="B688" s="29" t="s">
        <v>105</v>
      </c>
      <c r="C688" s="34">
        <v>0</v>
      </c>
      <c r="D688" s="34">
        <v>0</v>
      </c>
      <c r="E688" s="34">
        <v>0</v>
      </c>
      <c r="F688" s="34">
        <f t="shared" si="3"/>
        <v>0</v>
      </c>
      <c r="G688" s="29"/>
      <c r="H688" s="29"/>
      <c r="I688" s="29"/>
      <c r="J688" s="29"/>
    </row>
    <row r="689" spans="1:10" x14ac:dyDescent="0.2">
      <c r="A689" s="29">
        <v>7410</v>
      </c>
      <c r="B689" s="29" t="s">
        <v>104</v>
      </c>
      <c r="C689" s="34">
        <v>0</v>
      </c>
      <c r="D689" s="34">
        <v>0</v>
      </c>
      <c r="E689" s="34">
        <v>0</v>
      </c>
      <c r="F689" s="34">
        <f t="shared" si="3"/>
        <v>0</v>
      </c>
      <c r="G689" s="29"/>
      <c r="H689" s="29"/>
      <c r="I689" s="29"/>
      <c r="J689" s="29"/>
    </row>
    <row r="690" spans="1:10" x14ac:dyDescent="0.2">
      <c r="A690" s="29">
        <v>7420</v>
      </c>
      <c r="B690" s="29" t="s">
        <v>103</v>
      </c>
      <c r="C690" s="34">
        <v>0</v>
      </c>
      <c r="D690" s="34">
        <v>0</v>
      </c>
      <c r="E690" s="34">
        <v>0</v>
      </c>
      <c r="F690" s="34">
        <f t="shared" si="3"/>
        <v>0</v>
      </c>
      <c r="G690" s="29"/>
      <c r="H690" s="29"/>
      <c r="I690" s="29"/>
      <c r="J690" s="29"/>
    </row>
    <row r="691" spans="1:10" x14ac:dyDescent="0.2">
      <c r="A691" s="29">
        <v>7510</v>
      </c>
      <c r="B691" s="29" t="s">
        <v>102</v>
      </c>
      <c r="C691" s="34">
        <v>0</v>
      </c>
      <c r="D691" s="34">
        <v>0</v>
      </c>
      <c r="E691" s="34">
        <v>0</v>
      </c>
      <c r="F691" s="34">
        <f t="shared" si="3"/>
        <v>0</v>
      </c>
      <c r="G691" s="29"/>
      <c r="H691" s="29"/>
      <c r="I691" s="29"/>
      <c r="J691" s="29"/>
    </row>
    <row r="692" spans="1:10" x14ac:dyDescent="0.2">
      <c r="A692" s="29">
        <v>7520</v>
      </c>
      <c r="B692" s="29" t="s">
        <v>101</v>
      </c>
      <c r="C692" s="34">
        <v>0</v>
      </c>
      <c r="D692" s="34">
        <v>0</v>
      </c>
      <c r="E692" s="34">
        <v>0</v>
      </c>
      <c r="F692" s="34">
        <f t="shared" si="3"/>
        <v>0</v>
      </c>
      <c r="G692" s="29"/>
      <c r="H692" s="29"/>
      <c r="I692" s="29"/>
      <c r="J692" s="29"/>
    </row>
    <row r="693" spans="1:10" x14ac:dyDescent="0.2">
      <c r="A693" s="29">
        <v>7610</v>
      </c>
      <c r="B693" s="29" t="s">
        <v>100</v>
      </c>
      <c r="C693" s="34">
        <v>0</v>
      </c>
      <c r="D693" s="34">
        <v>0</v>
      </c>
      <c r="E693" s="34">
        <v>0</v>
      </c>
      <c r="F693" s="34">
        <f t="shared" si="3"/>
        <v>0</v>
      </c>
      <c r="G693" s="29"/>
      <c r="H693" s="29"/>
      <c r="I693" s="29"/>
      <c r="J693" s="29"/>
    </row>
    <row r="694" spans="1:10" x14ac:dyDescent="0.2">
      <c r="A694" s="29">
        <v>7620</v>
      </c>
      <c r="B694" s="29" t="s">
        <v>99</v>
      </c>
      <c r="C694" s="34">
        <v>0</v>
      </c>
      <c r="D694" s="34">
        <v>0</v>
      </c>
      <c r="E694" s="34">
        <v>0</v>
      </c>
      <c r="F694" s="34">
        <f t="shared" si="3"/>
        <v>0</v>
      </c>
      <c r="G694" s="29"/>
      <c r="H694" s="29"/>
      <c r="I694" s="29"/>
      <c r="J694" s="29"/>
    </row>
    <row r="695" spans="1:10" x14ac:dyDescent="0.2">
      <c r="A695" s="29">
        <v>7630</v>
      </c>
      <c r="B695" s="29" t="s">
        <v>98</v>
      </c>
      <c r="C695" s="34">
        <v>0</v>
      </c>
      <c r="D695" s="34">
        <v>0</v>
      </c>
      <c r="E695" s="34">
        <v>0</v>
      </c>
      <c r="F695" s="34">
        <f t="shared" si="3"/>
        <v>0</v>
      </c>
      <c r="G695" s="29"/>
      <c r="H695" s="29"/>
      <c r="I695" s="29"/>
      <c r="J695" s="29"/>
    </row>
    <row r="696" spans="1:10" x14ac:dyDescent="0.2">
      <c r="A696" s="29">
        <v>7640</v>
      </c>
      <c r="B696" s="29" t="s">
        <v>97</v>
      </c>
      <c r="C696" s="34">
        <v>0</v>
      </c>
      <c r="D696" s="34">
        <v>0</v>
      </c>
      <c r="E696" s="34">
        <v>0</v>
      </c>
      <c r="F696" s="34">
        <f>C696+D696+E696</f>
        <v>0</v>
      </c>
      <c r="G696" s="29"/>
      <c r="H696" s="29"/>
      <c r="I696" s="29"/>
      <c r="J696" s="29"/>
    </row>
    <row r="697" spans="1:10" x14ac:dyDescent="0.2">
      <c r="A697" s="41">
        <v>8000</v>
      </c>
      <c r="B697" s="42" t="s">
        <v>95</v>
      </c>
      <c r="C697" s="42"/>
      <c r="D697" s="42"/>
      <c r="E697" s="42"/>
      <c r="F697" s="42"/>
      <c r="G697" s="42"/>
      <c r="H697" s="42"/>
      <c r="I697" s="42"/>
      <c r="J697" s="42"/>
    </row>
    <row r="698" spans="1:10" x14ac:dyDescent="0.2">
      <c r="A698" s="29">
        <v>8110</v>
      </c>
      <c r="B698" s="29" t="s">
        <v>94</v>
      </c>
      <c r="C698" s="34">
        <v>0</v>
      </c>
      <c r="D698" s="34">
        <v>292770881.04000002</v>
      </c>
      <c r="E698" s="34">
        <v>-292770881.04000002</v>
      </c>
      <c r="F698" s="34">
        <f t="shared" si="3"/>
        <v>0</v>
      </c>
      <c r="G698" s="29"/>
      <c r="H698" s="29"/>
      <c r="I698" s="29"/>
      <c r="J698" s="29"/>
    </row>
    <row r="699" spans="1:10" x14ac:dyDescent="0.2">
      <c r="A699" s="29">
        <v>8120</v>
      </c>
      <c r="B699" s="29" t="s">
        <v>93</v>
      </c>
      <c r="C699" s="34">
        <v>0</v>
      </c>
      <c r="D699" s="34">
        <v>280750660.57999998</v>
      </c>
      <c r="E699" s="34">
        <v>-280750660.57999998</v>
      </c>
      <c r="F699" s="34">
        <f t="shared" si="3"/>
        <v>0</v>
      </c>
      <c r="G699" s="29"/>
      <c r="H699" s="29"/>
      <c r="I699" s="29"/>
      <c r="J699" s="29"/>
    </row>
    <row r="700" spans="1:10" x14ac:dyDescent="0.2">
      <c r="A700" s="29">
        <v>8130</v>
      </c>
      <c r="B700" s="29" t="s">
        <v>92</v>
      </c>
      <c r="C700" s="34">
        <v>0</v>
      </c>
      <c r="D700" s="34">
        <v>70148659.980000004</v>
      </c>
      <c r="E700" s="34">
        <v>-70148659.980000004</v>
      </c>
      <c r="F700" s="34">
        <f t="shared" si="3"/>
        <v>0</v>
      </c>
      <c r="G700" s="29"/>
      <c r="H700" s="29"/>
      <c r="I700" s="29"/>
      <c r="J700" s="29"/>
    </row>
    <row r="701" spans="1:10" x14ac:dyDescent="0.2">
      <c r="A701" s="29">
        <v>8140</v>
      </c>
      <c r="B701" s="29" t="s">
        <v>91</v>
      </c>
      <c r="C701" s="34">
        <v>0</v>
      </c>
      <c r="D701" s="34">
        <v>73684213.769999996</v>
      </c>
      <c r="E701" s="34">
        <v>-73684213.769999996</v>
      </c>
      <c r="F701" s="34">
        <f t="shared" si="3"/>
        <v>0</v>
      </c>
      <c r="G701" s="29"/>
      <c r="H701" s="29"/>
      <c r="I701" s="29"/>
      <c r="J701" s="29"/>
    </row>
    <row r="702" spans="1:10" x14ac:dyDescent="0.2">
      <c r="A702" s="29">
        <v>8150</v>
      </c>
      <c r="B702" s="29" t="s">
        <v>90</v>
      </c>
      <c r="C702" s="34">
        <v>0</v>
      </c>
      <c r="D702" s="34">
        <v>358361742.14999998</v>
      </c>
      <c r="E702" s="34">
        <v>-358361742.14999998</v>
      </c>
      <c r="F702" s="34">
        <f t="shared" si="3"/>
        <v>0</v>
      </c>
      <c r="G702" s="29"/>
      <c r="H702" s="29"/>
      <c r="I702" s="29"/>
      <c r="J702" s="29"/>
    </row>
    <row r="703" spans="1:10" x14ac:dyDescent="0.2">
      <c r="A703" s="29">
        <v>8210</v>
      </c>
      <c r="B703" s="29" t="s">
        <v>89</v>
      </c>
      <c r="C703" s="34">
        <v>0</v>
      </c>
      <c r="D703" s="34">
        <v>163631765.43000001</v>
      </c>
      <c r="E703" s="34">
        <v>-163631765.43000001</v>
      </c>
      <c r="F703" s="34">
        <f t="shared" si="3"/>
        <v>0</v>
      </c>
      <c r="G703" s="29"/>
      <c r="H703" s="29"/>
      <c r="I703" s="29"/>
      <c r="J703" s="29"/>
    </row>
    <row r="704" spans="1:10" x14ac:dyDescent="0.2">
      <c r="A704" s="29">
        <v>8220</v>
      </c>
      <c r="B704" s="29" t="s">
        <v>88</v>
      </c>
      <c r="C704" s="34">
        <v>0</v>
      </c>
      <c r="D704" s="34">
        <v>193413338.41</v>
      </c>
      <c r="E704" s="34">
        <v>-193413338.41</v>
      </c>
      <c r="F704" s="34">
        <f t="shared" si="3"/>
        <v>0</v>
      </c>
      <c r="G704" s="29"/>
      <c r="H704" s="29"/>
      <c r="I704" s="29"/>
      <c r="J704" s="29"/>
    </row>
    <row r="705" spans="1:10" x14ac:dyDescent="0.2">
      <c r="A705" s="29">
        <v>8230</v>
      </c>
      <c r="B705" s="29" t="s">
        <v>87</v>
      </c>
      <c r="C705" s="34">
        <v>0</v>
      </c>
      <c r="D705" s="34">
        <v>200166948.49000001</v>
      </c>
      <c r="E705" s="34">
        <v>-200166948.49000001</v>
      </c>
      <c r="F705" s="34">
        <f t="shared" si="3"/>
        <v>0</v>
      </c>
      <c r="G705" s="29"/>
      <c r="H705" s="29"/>
      <c r="I705" s="29"/>
      <c r="J705" s="29"/>
    </row>
    <row r="706" spans="1:10" x14ac:dyDescent="0.2">
      <c r="A706" s="29">
        <v>8240</v>
      </c>
      <c r="B706" s="29" t="s">
        <v>86</v>
      </c>
      <c r="C706" s="34">
        <v>0</v>
      </c>
      <c r="D706" s="34">
        <v>70303411.780000001</v>
      </c>
      <c r="E706" s="34">
        <v>-70303411.780000001</v>
      </c>
      <c r="F706" s="34">
        <f t="shared" si="3"/>
        <v>0</v>
      </c>
      <c r="G706" s="29"/>
      <c r="H706" s="29"/>
      <c r="I706" s="29"/>
      <c r="J706" s="29"/>
    </row>
    <row r="707" spans="1:10" x14ac:dyDescent="0.2">
      <c r="A707" s="29">
        <v>8250</v>
      </c>
      <c r="B707" s="29" t="s">
        <v>85</v>
      </c>
      <c r="C707" s="34">
        <v>0</v>
      </c>
      <c r="D707" s="34">
        <v>252971503.78</v>
      </c>
      <c r="E707" s="34">
        <v>-252971503.78</v>
      </c>
      <c r="F707" s="34">
        <f t="shared" si="3"/>
        <v>0</v>
      </c>
      <c r="G707" s="29"/>
      <c r="H707" s="29"/>
      <c r="I707" s="29"/>
      <c r="J707" s="29"/>
    </row>
    <row r="708" spans="1:10" x14ac:dyDescent="0.2">
      <c r="A708" s="29">
        <v>8260</v>
      </c>
      <c r="B708" s="29" t="s">
        <v>84</v>
      </c>
      <c r="C708" s="34">
        <v>0</v>
      </c>
      <c r="D708" s="34">
        <v>95249863.180000007</v>
      </c>
      <c r="E708" s="34">
        <v>-95249863.180000007</v>
      </c>
      <c r="F708" s="34">
        <f t="shared" si="3"/>
        <v>0</v>
      </c>
      <c r="G708" s="29"/>
      <c r="H708" s="29"/>
      <c r="I708" s="29"/>
      <c r="J708" s="29"/>
    </row>
    <row r="709" spans="1:10" x14ac:dyDescent="0.2">
      <c r="A709" s="29">
        <v>8270</v>
      </c>
      <c r="B709" s="29" t="s">
        <v>83</v>
      </c>
      <c r="C709" s="34">
        <v>0</v>
      </c>
      <c r="D709" s="34">
        <v>237585196.84999999</v>
      </c>
      <c r="E709" s="34">
        <v>-237585196.84999999</v>
      </c>
      <c r="F709" s="34">
        <f t="shared" si="3"/>
        <v>0</v>
      </c>
      <c r="G709" s="29"/>
      <c r="H709" s="29"/>
      <c r="I709" s="29"/>
      <c r="J709" s="29"/>
    </row>
    <row r="710" spans="1:10" x14ac:dyDescent="0.2">
      <c r="A710" s="29"/>
      <c r="B710" s="29"/>
      <c r="C710" s="29"/>
      <c r="D710" s="29"/>
      <c r="E710" s="29"/>
      <c r="F710" s="29"/>
      <c r="G710" s="29"/>
      <c r="H710" s="29"/>
      <c r="I710" s="29"/>
      <c r="J710" s="29"/>
    </row>
    <row r="711" spans="1:10" x14ac:dyDescent="0.2">
      <c r="A711" s="29"/>
      <c r="B711" s="29" t="s">
        <v>625</v>
      </c>
      <c r="C711" s="29"/>
      <c r="D711" s="29"/>
      <c r="E711" s="29"/>
      <c r="F711" s="29"/>
      <c r="G711" s="29"/>
      <c r="H711" s="29"/>
      <c r="I711" s="29"/>
      <c r="J711" s="29"/>
    </row>
    <row r="712" spans="1:10" x14ac:dyDescent="0.2">
      <c r="A712" s="29"/>
      <c r="B712" s="29"/>
      <c r="C712" s="29"/>
      <c r="D712" s="29"/>
      <c r="E712" s="29"/>
      <c r="F712" s="29"/>
      <c r="G712" s="29"/>
      <c r="H712" s="29"/>
      <c r="I712" s="29"/>
      <c r="J712" s="29"/>
    </row>
    <row r="713" spans="1:10" x14ac:dyDescent="0.2">
      <c r="A713" s="29"/>
      <c r="B713" s="29"/>
      <c r="C713" s="29"/>
      <c r="D713" s="29"/>
      <c r="E713" s="29"/>
      <c r="F713" s="29"/>
      <c r="G713" s="29"/>
      <c r="H713" s="29"/>
      <c r="I713" s="29"/>
      <c r="J713" s="29"/>
    </row>
  </sheetData>
  <sheetProtection formatCells="0" formatColumns="0" formatRows="0" autoFilter="0" pivotTables="0"/>
  <mergeCells count="27">
    <mergeCell ref="A1:B1"/>
    <mergeCell ref="A2:B2"/>
    <mergeCell ref="A3:B3"/>
    <mergeCell ref="A4:E4"/>
    <mergeCell ref="A50:F50"/>
    <mergeCell ref="A51:F51"/>
    <mergeCell ref="A52:F52"/>
    <mergeCell ref="A206:C206"/>
    <mergeCell ref="A207:C207"/>
    <mergeCell ref="A208:C208"/>
    <mergeCell ref="A429:C429"/>
    <mergeCell ref="A430:C430"/>
    <mergeCell ref="A431:C431"/>
    <mergeCell ref="A463:C463"/>
    <mergeCell ref="A464:C464"/>
    <mergeCell ref="A465:C465"/>
    <mergeCell ref="A592:C592"/>
    <mergeCell ref="A593:C593"/>
    <mergeCell ref="A594:C594"/>
    <mergeCell ref="A595:C595"/>
    <mergeCell ref="A664:F664"/>
    <mergeCell ref="A665:F665"/>
    <mergeCell ref="A619:C619"/>
    <mergeCell ref="A620:C620"/>
    <mergeCell ref="A621:C621"/>
    <mergeCell ref="A622:C622"/>
    <mergeCell ref="A663:F663"/>
  </mergeCells>
  <dataValidations count="4">
    <dataValidation type="list" allowBlank="1" showInputMessage="1" showErrorMessage="1" sqref="E3">
      <formula1>"1, 2, 3, 4"</formula1>
    </dataValidation>
    <dataValidation allowBlank="1" showInputMessage="1" showErrorMessage="1" prompt="Importe del trimestre anterior" sqref="D522 D513 C510:D510 C513:C524"/>
    <dataValidation allowBlank="1" showInputMessage="1" showErrorMessage="1" prompt="Saldo al 31 de diciembre del año anterior que se presenta" sqref="D469 D508"/>
    <dataValidation allowBlank="1" showInputMessage="1" showErrorMessage="1" prompt="Importe final del periodo que corresponde la información financiera trimestral que se presenta." sqref="C481 C469 D523:D524 D514:D521 C508"/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10" orientation="portrait" r:id="rId1"/>
  <headerFooter>
    <oddHeader>&amp;CNOTAS A LOS ESTADOS FINANCIEROS</oddHeader>
    <oddFooter>&amp;L&amp;F&amp;R&amp;A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65" t="s">
        <v>662</v>
      </c>
      <c r="B1" s="166"/>
      <c r="C1" s="167"/>
    </row>
    <row r="2" spans="1:3" s="37" customFormat="1" ht="18" customHeight="1" x14ac:dyDescent="0.25">
      <c r="A2" s="168" t="s">
        <v>613</v>
      </c>
      <c r="B2" s="169"/>
      <c r="C2" s="170"/>
    </row>
    <row r="3" spans="1:3" s="37" customFormat="1" ht="18" customHeight="1" x14ac:dyDescent="0.25">
      <c r="A3" s="168" t="s">
        <v>663</v>
      </c>
      <c r="B3" s="169"/>
      <c r="C3" s="170"/>
    </row>
    <row r="4" spans="1:3" s="39" customFormat="1" ht="18" customHeight="1" x14ac:dyDescent="0.2">
      <c r="A4" s="162" t="s">
        <v>614</v>
      </c>
      <c r="B4" s="163"/>
      <c r="C4" s="164"/>
    </row>
    <row r="5" spans="1:3" x14ac:dyDescent="0.2">
      <c r="A5" s="54" t="s">
        <v>521</v>
      </c>
      <c r="B5" s="54"/>
      <c r="C5" s="132">
        <v>86219302.599999994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110000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110000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86109302.599999994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topLeftCell="A19" workbookViewId="0">
      <selection activeCell="B42" sqref="B42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56" t="s">
        <v>662</v>
      </c>
      <c r="B1" s="157"/>
      <c r="C1" s="158"/>
    </row>
    <row r="2" spans="1:3" s="40" customFormat="1" ht="18.95" customHeight="1" x14ac:dyDescent="0.25">
      <c r="A2" s="159" t="s">
        <v>615</v>
      </c>
      <c r="B2" s="160"/>
      <c r="C2" s="161"/>
    </row>
    <row r="3" spans="1:3" s="40" customFormat="1" ht="18.95" customHeight="1" x14ac:dyDescent="0.25">
      <c r="A3" s="159" t="s">
        <v>663</v>
      </c>
      <c r="B3" s="160"/>
      <c r="C3" s="161"/>
    </row>
    <row r="4" spans="1:3" x14ac:dyDescent="0.2">
      <c r="A4" s="162" t="s">
        <v>614</v>
      </c>
      <c r="B4" s="163"/>
      <c r="C4" s="164"/>
    </row>
    <row r="5" spans="1:3" x14ac:dyDescent="0.2">
      <c r="A5" s="79" t="s">
        <v>534</v>
      </c>
      <c r="B5" s="54"/>
      <c r="C5" s="136">
        <v>74929074.349999994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126273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0</v>
      </c>
    </row>
    <row r="11" spans="1:3" x14ac:dyDescent="0.2">
      <c r="A11" s="85">
        <v>2.4</v>
      </c>
      <c r="B11" s="72" t="s">
        <v>238</v>
      </c>
      <c r="C11" s="137">
        <v>126273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2921928.86</v>
      </c>
    </row>
    <row r="31" spans="1:3" x14ac:dyDescent="0.2">
      <c r="A31" s="85" t="s">
        <v>556</v>
      </c>
      <c r="B31" s="72" t="s">
        <v>439</v>
      </c>
      <c r="C31" s="137">
        <v>2921928.86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77724730.209999993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2" t="s">
        <v>662</v>
      </c>
      <c r="B1" s="153"/>
      <c r="C1" s="153"/>
      <c r="D1" s="153"/>
      <c r="E1" s="153"/>
      <c r="F1" s="153"/>
      <c r="G1" s="27" t="s">
        <v>605</v>
      </c>
      <c r="H1" s="28">
        <v>2023</v>
      </c>
    </row>
    <row r="2" spans="1:10" ht="18.95" customHeight="1" x14ac:dyDescent="0.2">
      <c r="A2" s="152" t="s">
        <v>616</v>
      </c>
      <c r="B2" s="153"/>
      <c r="C2" s="153"/>
      <c r="D2" s="153"/>
      <c r="E2" s="153"/>
      <c r="F2" s="153"/>
      <c r="G2" s="27" t="s">
        <v>606</v>
      </c>
      <c r="H2" s="28" t="s">
        <v>608</v>
      </c>
    </row>
    <row r="3" spans="1:10" ht="18.95" customHeight="1" x14ac:dyDescent="0.2">
      <c r="A3" s="154" t="s">
        <v>663</v>
      </c>
      <c r="B3" s="155"/>
      <c r="C3" s="155"/>
      <c r="D3" s="155"/>
      <c r="E3" s="155"/>
      <c r="F3" s="155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292770881.04000002</v>
      </c>
      <c r="E36" s="34">
        <v>-292770881.04000002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280750660.57999998</v>
      </c>
      <c r="E37" s="34">
        <v>-280750660.57999998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70148659.980000004</v>
      </c>
      <c r="E38" s="34">
        <v>-70148659.980000004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73684213.769999996</v>
      </c>
      <c r="E39" s="34">
        <v>-73684213.769999996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358361742.14999998</v>
      </c>
      <c r="E40" s="34">
        <v>-358361742.14999998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163631765.43000001</v>
      </c>
      <c r="E41" s="34">
        <v>-163631765.43000001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193413338.41</v>
      </c>
      <c r="E42" s="34">
        <v>-193413338.41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200166948.49000001</v>
      </c>
      <c r="E43" s="34">
        <v>-200166948.49000001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70303411.780000001</v>
      </c>
      <c r="E44" s="34">
        <v>-70303411.780000001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252971503.78</v>
      </c>
      <c r="E45" s="34">
        <v>-252971503.78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95249863.180000007</v>
      </c>
      <c r="E46" s="34">
        <v>-95249863.180000007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237585196.84999999</v>
      </c>
      <c r="E47" s="34">
        <v>-237585196.84999999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3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7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opLeftCell="A139" zoomScale="106" zoomScaleNormal="106" workbookViewId="0">
      <selection activeCell="B156" sqref="B15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1" t="s">
        <v>662</v>
      </c>
      <c r="B1" s="172"/>
      <c r="C1" s="172"/>
      <c r="D1" s="172"/>
      <c r="E1" s="172"/>
      <c r="F1" s="172"/>
      <c r="G1" s="14" t="s">
        <v>605</v>
      </c>
      <c r="H1" s="25">
        <v>2023</v>
      </c>
    </row>
    <row r="2" spans="1:8" s="16" customFormat="1" ht="18.95" customHeight="1" x14ac:dyDescent="0.25">
      <c r="A2" s="171" t="s">
        <v>609</v>
      </c>
      <c r="B2" s="172"/>
      <c r="C2" s="172"/>
      <c r="D2" s="172"/>
      <c r="E2" s="172"/>
      <c r="F2" s="172"/>
      <c r="G2" s="14" t="s">
        <v>606</v>
      </c>
      <c r="H2" s="25" t="s">
        <v>608</v>
      </c>
    </row>
    <row r="3" spans="1:8" s="16" customFormat="1" ht="18.95" customHeight="1" x14ac:dyDescent="0.25">
      <c r="A3" s="171" t="s">
        <v>663</v>
      </c>
      <c r="B3" s="172"/>
      <c r="C3" s="172"/>
      <c r="D3" s="172"/>
      <c r="E3" s="172"/>
      <c r="F3" s="172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1823978.41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1226389.96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-1151164.96</v>
      </c>
      <c r="D15" s="24">
        <v>236095</v>
      </c>
      <c r="E15" s="24">
        <v>236095</v>
      </c>
      <c r="F15" s="24">
        <v>1881586.1</v>
      </c>
      <c r="G15" s="24">
        <v>1874273.1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1940101.71</v>
      </c>
      <c r="D20" s="24">
        <v>1940101.71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11680699.130000001</v>
      </c>
      <c r="D24" s="24">
        <v>11680699.130000001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280018.81</v>
      </c>
      <c r="D27" s="24">
        <v>280018.81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2393800.38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2393800.38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179112470.38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810000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45585872.859999999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132716597.52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101822270.64</v>
      </c>
      <c r="D62" s="24">
        <f>SUM(D63:D70)</f>
        <v>2921928.8600000003</v>
      </c>
      <c r="E62" s="24">
        <f>SUM(E63:E70)</f>
        <v>40397366.850000001</v>
      </c>
    </row>
    <row r="63" spans="1:9" x14ac:dyDescent="0.2">
      <c r="A63" s="22">
        <v>1241</v>
      </c>
      <c r="B63" s="20" t="s">
        <v>237</v>
      </c>
      <c r="C63" s="24">
        <v>29037615.120000001</v>
      </c>
      <c r="D63" s="24">
        <v>1150905.54</v>
      </c>
      <c r="E63" s="24">
        <v>14786598.560000001</v>
      </c>
    </row>
    <row r="64" spans="1:9" x14ac:dyDescent="0.2">
      <c r="A64" s="22">
        <v>1242</v>
      </c>
      <c r="B64" s="20" t="s">
        <v>238</v>
      </c>
      <c r="C64" s="24">
        <v>14248251.1</v>
      </c>
      <c r="D64" s="24">
        <v>479147.72</v>
      </c>
      <c r="E64" s="24">
        <v>4545679.03</v>
      </c>
    </row>
    <row r="65" spans="1:9" x14ac:dyDescent="0.2">
      <c r="A65" s="22">
        <v>1243</v>
      </c>
      <c r="B65" s="20" t="s">
        <v>239</v>
      </c>
      <c r="C65" s="24">
        <v>2848065.78</v>
      </c>
      <c r="D65" s="24">
        <v>239709.54</v>
      </c>
      <c r="E65" s="24">
        <v>1912033.78</v>
      </c>
    </row>
    <row r="66" spans="1:9" x14ac:dyDescent="0.2">
      <c r="A66" s="22">
        <v>1244</v>
      </c>
      <c r="B66" s="20" t="s">
        <v>240</v>
      </c>
      <c r="C66" s="24">
        <v>14789527.890000001</v>
      </c>
      <c r="D66" s="24">
        <v>377284.19</v>
      </c>
      <c r="E66" s="24">
        <v>11797196.880000001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242</v>
      </c>
      <c r="C68" s="24">
        <v>40898810.75</v>
      </c>
      <c r="D68" s="24">
        <v>674881.87</v>
      </c>
      <c r="E68" s="24">
        <v>7355858.5999999996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162248.23000000001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162248.23000000001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31242</v>
      </c>
    </row>
    <row r="97" spans="1:8" x14ac:dyDescent="0.2">
      <c r="A97" s="22">
        <v>1191</v>
      </c>
      <c r="B97" s="20" t="s">
        <v>579</v>
      </c>
      <c r="C97" s="24">
        <v>31242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39905627.019999996</v>
      </c>
      <c r="D110" s="24">
        <f>SUM(D111:D119)</f>
        <v>39905627.019999996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6173449.29</v>
      </c>
      <c r="D111" s="24">
        <f>C111</f>
        <v>6173449.29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13665822.300000001</v>
      </c>
      <c r="D112" s="24">
        <f t="shared" ref="D112:D119" si="0">C112</f>
        <v>13665822.300000001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4518630.59</v>
      </c>
      <c r="D113" s="24">
        <f t="shared" si="0"/>
        <v>4518630.59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0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0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0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3214599.93</v>
      </c>
      <c r="D117" s="24">
        <f t="shared" si="0"/>
        <v>3214599.93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0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12333124.91</v>
      </c>
      <c r="D119" s="24">
        <f t="shared" si="0"/>
        <v>12333124.91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>SUM(D121:D123)</f>
        <v>0</v>
      </c>
      <c r="E120" s="24">
        <f>SUM(E121:E123)</f>
        <v>0</v>
      </c>
      <c r="F120" s="24">
        <f>SUM(F121:F123)</f>
        <v>0</v>
      </c>
      <c r="G120" s="24">
        <f>SUM(G121:G123)</f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>C123</f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3" t="s">
        <v>662</v>
      </c>
      <c r="B1" s="173"/>
      <c r="C1" s="173"/>
      <c r="D1" s="14" t="s">
        <v>605</v>
      </c>
      <c r="E1" s="25">
        <v>2023</v>
      </c>
    </row>
    <row r="2" spans="1:5" s="16" customFormat="1" ht="18.95" customHeight="1" x14ac:dyDescent="0.25">
      <c r="A2" s="173" t="s">
        <v>610</v>
      </c>
      <c r="B2" s="173"/>
      <c r="C2" s="173"/>
      <c r="D2" s="14" t="s">
        <v>606</v>
      </c>
      <c r="E2" s="25" t="s">
        <v>608</v>
      </c>
    </row>
    <row r="3" spans="1:5" s="16" customFormat="1" ht="18.95" customHeight="1" x14ac:dyDescent="0.25">
      <c r="A3" s="173" t="s">
        <v>663</v>
      </c>
      <c r="B3" s="173"/>
      <c r="C3" s="17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11221401.16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11221401.16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11221401.16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74620085.819999993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34102131.219999999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34102131.219999999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40517954.600000001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40517954.600000001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267815.62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267815.62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267815.62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77770723.469999999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74591515.060000002</v>
      </c>
      <c r="D99" s="53">
        <f>C99/$C$98</f>
        <v>0.95912075562436583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56407421.160000004</v>
      </c>
      <c r="D100" s="53">
        <f>C100/$C$98</f>
        <v>0.72530405586054658</v>
      </c>
      <c r="E100" s="49"/>
    </row>
    <row r="101" spans="1:5" x14ac:dyDescent="0.2">
      <c r="A101" s="51">
        <v>5111</v>
      </c>
      <c r="B101" s="49" t="s">
        <v>361</v>
      </c>
      <c r="C101" s="52">
        <v>27014136.84</v>
      </c>
      <c r="D101" s="53">
        <f t="shared" ref="D101:D163" si="0">C101/$C$98</f>
        <v>0.34735612110411551</v>
      </c>
      <c r="E101" s="49"/>
    </row>
    <row r="102" spans="1:5" x14ac:dyDescent="0.2">
      <c r="A102" s="51">
        <v>5112</v>
      </c>
      <c r="B102" s="49" t="s">
        <v>362</v>
      </c>
      <c r="C102" s="52">
        <v>12102972.640000001</v>
      </c>
      <c r="D102" s="53">
        <f t="shared" si="0"/>
        <v>0.15562376303042511</v>
      </c>
      <c r="E102" s="49"/>
    </row>
    <row r="103" spans="1:5" x14ac:dyDescent="0.2">
      <c r="A103" s="51">
        <v>5113</v>
      </c>
      <c r="B103" s="49" t="s">
        <v>363</v>
      </c>
      <c r="C103" s="52">
        <v>5054281.22</v>
      </c>
      <c r="D103" s="53">
        <f t="shared" si="0"/>
        <v>6.4989510120086316E-2</v>
      </c>
      <c r="E103" s="49"/>
    </row>
    <row r="104" spans="1:5" x14ac:dyDescent="0.2">
      <c r="A104" s="51">
        <v>5114</v>
      </c>
      <c r="B104" s="49" t="s">
        <v>364</v>
      </c>
      <c r="C104" s="52">
        <v>9064066.4299999997</v>
      </c>
      <c r="D104" s="53">
        <f t="shared" si="0"/>
        <v>0.11654856770744143</v>
      </c>
      <c r="E104" s="49"/>
    </row>
    <row r="105" spans="1:5" x14ac:dyDescent="0.2">
      <c r="A105" s="51">
        <v>5115</v>
      </c>
      <c r="B105" s="49" t="s">
        <v>365</v>
      </c>
      <c r="C105" s="52">
        <v>3086445.82</v>
      </c>
      <c r="D105" s="53">
        <f t="shared" si="0"/>
        <v>3.968647432205763E-2</v>
      </c>
      <c r="E105" s="49"/>
    </row>
    <row r="106" spans="1:5" x14ac:dyDescent="0.2">
      <c r="A106" s="51">
        <v>5116</v>
      </c>
      <c r="B106" s="49" t="s">
        <v>366</v>
      </c>
      <c r="C106" s="52">
        <v>85518.21</v>
      </c>
      <c r="D106" s="53">
        <f t="shared" si="0"/>
        <v>1.0996195764205357E-3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2618112.1900000004</v>
      </c>
      <c r="D107" s="53">
        <f t="shared" si="0"/>
        <v>3.3664495753468658E-2</v>
      </c>
      <c r="E107" s="49"/>
    </row>
    <row r="108" spans="1:5" x14ac:dyDescent="0.2">
      <c r="A108" s="51">
        <v>5121</v>
      </c>
      <c r="B108" s="49" t="s">
        <v>368</v>
      </c>
      <c r="C108" s="52">
        <v>984634.88</v>
      </c>
      <c r="D108" s="53">
        <f t="shared" si="0"/>
        <v>1.2660739621122623E-2</v>
      </c>
      <c r="E108" s="49"/>
    </row>
    <row r="109" spans="1:5" x14ac:dyDescent="0.2">
      <c r="A109" s="51">
        <v>5122</v>
      </c>
      <c r="B109" s="49" t="s">
        <v>369</v>
      </c>
      <c r="C109" s="52">
        <v>155570.62</v>
      </c>
      <c r="D109" s="53">
        <f t="shared" si="0"/>
        <v>2.0003751162223824E-3</v>
      </c>
      <c r="E109" s="49"/>
    </row>
    <row r="110" spans="1:5" x14ac:dyDescent="0.2">
      <c r="A110" s="51">
        <v>5123</v>
      </c>
      <c r="B110" s="49" t="s">
        <v>370</v>
      </c>
      <c r="C110" s="52">
        <v>11803.03</v>
      </c>
      <c r="D110" s="53">
        <f t="shared" si="0"/>
        <v>1.5176700785807928E-4</v>
      </c>
      <c r="E110" s="49"/>
    </row>
    <row r="111" spans="1:5" x14ac:dyDescent="0.2">
      <c r="A111" s="51">
        <v>5124</v>
      </c>
      <c r="B111" s="49" t="s">
        <v>371</v>
      </c>
      <c r="C111" s="52">
        <v>259894.59</v>
      </c>
      <c r="D111" s="53">
        <f t="shared" si="0"/>
        <v>3.341804967267074E-3</v>
      </c>
      <c r="E111" s="49"/>
    </row>
    <row r="112" spans="1:5" x14ac:dyDescent="0.2">
      <c r="A112" s="51">
        <v>5125</v>
      </c>
      <c r="B112" s="49" t="s">
        <v>372</v>
      </c>
      <c r="C112" s="52">
        <v>177656.21</v>
      </c>
      <c r="D112" s="53">
        <f t="shared" si="0"/>
        <v>2.2843584587268337E-3</v>
      </c>
      <c r="E112" s="49"/>
    </row>
    <row r="113" spans="1:5" x14ac:dyDescent="0.2">
      <c r="A113" s="51">
        <v>5126</v>
      </c>
      <c r="B113" s="49" t="s">
        <v>373</v>
      </c>
      <c r="C113" s="52">
        <v>642177.81000000006</v>
      </c>
      <c r="D113" s="53">
        <f t="shared" si="0"/>
        <v>8.2573207673414493E-3</v>
      </c>
      <c r="E113" s="49"/>
    </row>
    <row r="114" spans="1:5" x14ac:dyDescent="0.2">
      <c r="A114" s="51">
        <v>5127</v>
      </c>
      <c r="B114" s="49" t="s">
        <v>374</v>
      </c>
      <c r="C114" s="52">
        <v>68912.14</v>
      </c>
      <c r="D114" s="53">
        <f t="shared" si="0"/>
        <v>8.8609359570356581E-4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317462.90999999997</v>
      </c>
      <c r="D116" s="53">
        <f t="shared" si="0"/>
        <v>4.0820362192266488E-3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15565981.710000001</v>
      </c>
      <c r="D117" s="53">
        <f t="shared" si="0"/>
        <v>0.20015220401035058</v>
      </c>
      <c r="E117" s="49"/>
    </row>
    <row r="118" spans="1:5" x14ac:dyDescent="0.2">
      <c r="A118" s="51">
        <v>5131</v>
      </c>
      <c r="B118" s="49" t="s">
        <v>378</v>
      </c>
      <c r="C118" s="52">
        <v>2405894.27</v>
      </c>
      <c r="D118" s="53">
        <f t="shared" si="0"/>
        <v>3.0935732145118491E-2</v>
      </c>
      <c r="E118" s="49"/>
    </row>
    <row r="119" spans="1:5" x14ac:dyDescent="0.2">
      <c r="A119" s="51">
        <v>5132</v>
      </c>
      <c r="B119" s="49" t="s">
        <v>379</v>
      </c>
      <c r="C119" s="52">
        <v>1191435.24</v>
      </c>
      <c r="D119" s="53">
        <f t="shared" si="0"/>
        <v>1.5319842568516099E-2</v>
      </c>
      <c r="E119" s="49"/>
    </row>
    <row r="120" spans="1:5" x14ac:dyDescent="0.2">
      <c r="A120" s="51">
        <v>5133</v>
      </c>
      <c r="B120" s="49" t="s">
        <v>380</v>
      </c>
      <c r="C120" s="52">
        <v>4067691.73</v>
      </c>
      <c r="D120" s="53">
        <f t="shared" si="0"/>
        <v>5.2303637519446625E-2</v>
      </c>
      <c r="E120" s="49"/>
    </row>
    <row r="121" spans="1:5" x14ac:dyDescent="0.2">
      <c r="A121" s="51">
        <v>5134</v>
      </c>
      <c r="B121" s="49" t="s">
        <v>381</v>
      </c>
      <c r="C121" s="52">
        <v>454741.89</v>
      </c>
      <c r="D121" s="53">
        <f t="shared" si="0"/>
        <v>5.847211774690721E-3</v>
      </c>
      <c r="E121" s="49"/>
    </row>
    <row r="122" spans="1:5" x14ac:dyDescent="0.2">
      <c r="A122" s="51">
        <v>5135</v>
      </c>
      <c r="B122" s="49" t="s">
        <v>382</v>
      </c>
      <c r="C122" s="52">
        <v>5313948.1500000004</v>
      </c>
      <c r="D122" s="53">
        <f t="shared" si="0"/>
        <v>6.8328387764707524E-2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104509.71</v>
      </c>
      <c r="D124" s="53">
        <f t="shared" si="0"/>
        <v>1.343818153373802E-3</v>
      </c>
      <c r="E124" s="49"/>
    </row>
    <row r="125" spans="1:5" x14ac:dyDescent="0.2">
      <c r="A125" s="51">
        <v>5138</v>
      </c>
      <c r="B125" s="49" t="s">
        <v>385</v>
      </c>
      <c r="C125" s="52">
        <v>543809.04</v>
      </c>
      <c r="D125" s="53">
        <f t="shared" si="0"/>
        <v>6.9924647185489281E-3</v>
      </c>
      <c r="E125" s="49"/>
    </row>
    <row r="126" spans="1:5" x14ac:dyDescent="0.2">
      <c r="A126" s="51">
        <v>5139</v>
      </c>
      <c r="B126" s="49" t="s">
        <v>386</v>
      </c>
      <c r="C126" s="52">
        <v>1483951.68</v>
      </c>
      <c r="D126" s="53">
        <f t="shared" si="0"/>
        <v>1.9081109365948399E-2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257279.55</v>
      </c>
      <c r="D127" s="53">
        <f t="shared" si="0"/>
        <v>3.3081799746821875E-3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257279.55</v>
      </c>
      <c r="D137" s="53">
        <f t="shared" si="0"/>
        <v>3.3081799746821875E-3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257279.55</v>
      </c>
      <c r="D139" s="53">
        <f t="shared" si="0"/>
        <v>3.3081799746821875E-3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2921928.86</v>
      </c>
      <c r="D185" s="53">
        <f t="shared" si="1"/>
        <v>3.7571064400952009E-2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2921928.86</v>
      </c>
      <c r="D186" s="53">
        <f t="shared" si="1"/>
        <v>3.7571064400952009E-2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2921928.86</v>
      </c>
      <c r="D191" s="53">
        <f t="shared" si="1"/>
        <v>3.7571064400952009E-2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2" t="s">
        <v>662</v>
      </c>
      <c r="B1" s="152"/>
      <c r="C1" s="152"/>
      <c r="D1" s="27" t="s">
        <v>605</v>
      </c>
      <c r="E1" s="28">
        <v>2023</v>
      </c>
    </row>
    <row r="2" spans="1:5" ht="18.95" customHeight="1" x14ac:dyDescent="0.2">
      <c r="A2" s="152" t="s">
        <v>611</v>
      </c>
      <c r="B2" s="152"/>
      <c r="C2" s="152"/>
      <c r="D2" s="27" t="s">
        <v>606</v>
      </c>
      <c r="E2" s="28" t="s">
        <v>608</v>
      </c>
    </row>
    <row r="3" spans="1:5" ht="18.95" customHeight="1" x14ac:dyDescent="0.2">
      <c r="A3" s="152" t="s">
        <v>663</v>
      </c>
      <c r="B3" s="152"/>
      <c r="C3" s="152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225281577.19</v>
      </c>
    </row>
    <row r="9" spans="1:5" x14ac:dyDescent="0.2">
      <c r="A9" s="33">
        <v>3120</v>
      </c>
      <c r="B9" s="29" t="s">
        <v>465</v>
      </c>
      <c r="C9" s="34">
        <v>1026053.45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8338579.1299999999</v>
      </c>
    </row>
    <row r="15" spans="1:5" x14ac:dyDescent="0.2">
      <c r="A15" s="33">
        <v>3220</v>
      </c>
      <c r="B15" s="29" t="s">
        <v>469</v>
      </c>
      <c r="C15" s="34">
        <v>33927422.18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2711066.5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2711066.5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2" t="s">
        <v>662</v>
      </c>
      <c r="B1" s="152"/>
      <c r="C1" s="152"/>
      <c r="D1" s="27" t="s">
        <v>605</v>
      </c>
      <c r="E1" s="28">
        <v>2023</v>
      </c>
    </row>
    <row r="2" spans="1:5" s="35" customFormat="1" ht="18.95" customHeight="1" x14ac:dyDescent="0.25">
      <c r="A2" s="152" t="s">
        <v>612</v>
      </c>
      <c r="B2" s="152"/>
      <c r="C2" s="152"/>
      <c r="D2" s="27" t="s">
        <v>606</v>
      </c>
      <c r="E2" s="28" t="s">
        <v>608</v>
      </c>
    </row>
    <row r="3" spans="1:5" s="35" customFormat="1" ht="18.95" customHeight="1" x14ac:dyDescent="0.25">
      <c r="A3" s="152" t="s">
        <v>663</v>
      </c>
      <c r="B3" s="152"/>
      <c r="C3" s="152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52265637.630000003</v>
      </c>
      <c r="D9" s="34">
        <v>45252629.219999999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1823978.41</v>
      </c>
      <c r="D11" s="34">
        <v>1823978.41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54089616.039999999</v>
      </c>
      <c r="D15" s="123">
        <f>SUM(D8:D14)</f>
        <v>47076607.629999995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126273</v>
      </c>
      <c r="D28" s="123">
        <f>SUM(D29:D36)</f>
        <v>126273</v>
      </c>
    </row>
    <row r="29" spans="1:4" x14ac:dyDescent="0.2">
      <c r="A29" s="33">
        <v>1241</v>
      </c>
      <c r="B29" s="29" t="s">
        <v>237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238</v>
      </c>
      <c r="C30" s="34">
        <v>126273</v>
      </c>
      <c r="D30" s="34">
        <v>126273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126273</v>
      </c>
      <c r="D43" s="123">
        <f>D20+D28+D37</f>
        <v>126273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8338579.1299999999</v>
      </c>
      <c r="D47" s="123">
        <v>-4038499.87</v>
      </c>
    </row>
    <row r="48" spans="1:5" x14ac:dyDescent="0.2">
      <c r="A48" s="33"/>
      <c r="B48" s="124" t="s">
        <v>617</v>
      </c>
      <c r="C48" s="123">
        <f>C51+C63+C91+C94+C49</f>
        <v>4058421.9699999997</v>
      </c>
      <c r="D48" s="123">
        <f>D51+D63+D91+D94+D49</f>
        <v>10581243.960000001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2921928.86</v>
      </c>
      <c r="D63" s="123">
        <f>D64+D73+D76+D82</f>
        <v>4292981.1100000003</v>
      </c>
    </row>
    <row r="64" spans="1:4" x14ac:dyDescent="0.2">
      <c r="A64" s="33">
        <v>5510</v>
      </c>
      <c r="B64" s="29" t="s">
        <v>439</v>
      </c>
      <c r="C64" s="34">
        <f>SUM(C65:C72)</f>
        <v>2921928.86</v>
      </c>
      <c r="D64" s="34">
        <f>SUM(D65:D72)</f>
        <v>4292981.1100000003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2921928.86</v>
      </c>
      <c r="D69" s="34">
        <v>4292981.1100000003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1136493.1099999999</v>
      </c>
      <c r="D94" s="123">
        <f>SUM(D95:D99)</f>
        <v>6288262.8499999996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330276.71999999997</v>
      </c>
    </row>
    <row r="96" spans="1:4" x14ac:dyDescent="0.2">
      <c r="A96" s="33">
        <v>2112</v>
      </c>
      <c r="B96" s="29" t="s">
        <v>632</v>
      </c>
      <c r="C96" s="34">
        <v>132766.49</v>
      </c>
      <c r="D96" s="34">
        <v>1631893.89</v>
      </c>
    </row>
    <row r="97" spans="1:4" x14ac:dyDescent="0.2">
      <c r="A97" s="33">
        <v>2112</v>
      </c>
      <c r="B97" s="29" t="s">
        <v>633</v>
      </c>
      <c r="C97" s="34">
        <v>1003726.62</v>
      </c>
      <c r="D97" s="34">
        <v>4326092.24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110000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110000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110000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28546.62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28546.62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28546.62</v>
      </c>
    </row>
    <row r="109" spans="1:4" x14ac:dyDescent="0.2">
      <c r="A109" s="143"/>
      <c r="B109" s="150" t="s">
        <v>658</v>
      </c>
      <c r="C109" s="142">
        <f>+C110+C112</f>
        <v>267815.62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267815.62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267815.62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12239185.48</v>
      </c>
      <c r="D122" s="123">
        <f>D47+D48+D100-D106-D109</f>
        <v>6514197.4700000007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scale="72" fitToHeight="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2024-02-09T16:07:06Z</cp:lastPrinted>
  <dcterms:created xsi:type="dcterms:W3CDTF">2012-12-11T20:36:24Z</dcterms:created>
  <dcterms:modified xsi:type="dcterms:W3CDTF">2024-02-09T16:11:37Z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